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X:\Hard Truths and Safer Staffing\1. SAFE STAFFING REPORT (Hard Truths)\Ammended Submission forms\2025\"/>
    </mc:Choice>
  </mc:AlternateContent>
  <xr:revisionPtr revIDLastSave="0" documentId="13_ncr:1_{43392689-B4F3-4597-B848-6B0BD1F527CB}" xr6:coauthVersionLast="47" xr6:coauthVersionMax="47" xr10:uidLastSave="{00000000-0000-0000-0000-000000000000}"/>
  <bookViews>
    <workbookView xWindow="-28920" yWindow="-996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S19" i="1"/>
  <c r="P9" i="1"/>
  <c r="Q9" i="1"/>
  <c r="R9" i="1"/>
  <c r="S9" i="1"/>
  <c r="P10" i="1"/>
  <c r="Q10" i="1"/>
  <c r="R10" i="1"/>
  <c r="S10" i="1"/>
  <c r="P11" i="1"/>
  <c r="Q11" i="1"/>
  <c r="R11" i="1"/>
  <c r="S11" i="1"/>
  <c r="P12" i="1"/>
  <c r="Q12" i="1"/>
  <c r="R12" i="1"/>
  <c r="S12" i="1"/>
  <c r="P13" i="1"/>
  <c r="Q13" i="1"/>
  <c r="R13" i="1"/>
  <c r="S13" i="1"/>
  <c r="P14" i="1"/>
  <c r="Q14" i="1"/>
  <c r="R14" i="1"/>
  <c r="S14" i="1"/>
  <c r="P15" i="1"/>
  <c r="Q15" i="1"/>
  <c r="R15" i="1"/>
  <c r="S15" i="1"/>
  <c r="P16" i="1"/>
  <c r="Q16" i="1"/>
  <c r="R16" i="1"/>
  <c r="S16" i="1"/>
  <c r="P17" i="1"/>
  <c r="Q17" i="1"/>
  <c r="R17" i="1"/>
  <c r="S17" i="1"/>
  <c r="P18" i="1"/>
  <c r="Q18" i="1"/>
  <c r="R18" i="1"/>
  <c r="S18" i="1"/>
  <c r="P19" i="1"/>
  <c r="Q19" i="1"/>
  <c r="R19" i="1"/>
  <c r="P20" i="1"/>
  <c r="Q20" i="1"/>
  <c r="R20" i="1"/>
  <c r="S20" i="1"/>
  <c r="P21" i="1"/>
  <c r="Q21" i="1"/>
  <c r="R21" i="1"/>
  <c r="S21" i="1"/>
  <c r="P22" i="1"/>
  <c r="Q22" i="1"/>
  <c r="R22" i="1"/>
  <c r="S22" i="1"/>
  <c r="P23" i="1"/>
  <c r="Q23" i="1"/>
  <c r="R23" i="1"/>
  <c r="S23" i="1"/>
  <c r="P24" i="1"/>
  <c r="Q24" i="1"/>
  <c r="R24" i="1"/>
  <c r="S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S30" i="1"/>
  <c r="P31" i="1"/>
  <c r="Q31" i="1"/>
  <c r="R31" i="1"/>
  <c r="S31" i="1"/>
  <c r="P32" i="1"/>
  <c r="Q32" i="1"/>
  <c r="R32" i="1"/>
  <c r="S32" i="1"/>
  <c r="F8" i="1"/>
  <c r="E8" i="1"/>
  <c r="G8" i="1"/>
  <c r="H8" i="1"/>
  <c r="I8" i="1"/>
  <c r="J8" i="1"/>
  <c r="K8" i="1"/>
  <c r="D8" i="1" l="1"/>
  <c r="L8" i="1"/>
  <c r="Q8" i="1" l="1"/>
  <c r="S8" i="1"/>
  <c r="R8" i="1"/>
  <c r="P8" i="1"/>
  <c r="M8" i="1"/>
  <c r="N8" i="1"/>
  <c r="O8" i="1"/>
</calcChain>
</file>

<file path=xl/sharedStrings.xml><?xml version="1.0" encoding="utf-8"?>
<sst xmlns="http://schemas.openxmlformats.org/spreadsheetml/2006/main" count="102" uniqueCount="52">
  <si>
    <t>Total</t>
  </si>
  <si>
    <t>ITU &amp; HDU</t>
  </si>
  <si>
    <t>Saunders Unit</t>
  </si>
  <si>
    <t>Penn Ward</t>
  </si>
  <si>
    <t>Henry Moore Ward</t>
  </si>
  <si>
    <t>Harvey Ward</t>
  </si>
  <si>
    <t>John Snow Ward</t>
  </si>
  <si>
    <t>Charnley Ward</t>
  </si>
  <si>
    <t>AAU</t>
  </si>
  <si>
    <t>Harold Ward</t>
  </si>
  <si>
    <t>Kingsmoor General</t>
  </si>
  <si>
    <t>Lister Ward</t>
  </si>
  <si>
    <t>Locke Ward</t>
  </si>
  <si>
    <t>Ray Ward</t>
  </si>
  <si>
    <t>Tye Green Ward</t>
  </si>
  <si>
    <t>Nightingale Ward</t>
  </si>
  <si>
    <t>Opal Unit</t>
  </si>
  <si>
    <t>Winter Ward</t>
  </si>
  <si>
    <t>Fleming Ward</t>
  </si>
  <si>
    <t>Neo-Natal Unit</t>
  </si>
  <si>
    <t>Dolphin Ward</t>
  </si>
  <si>
    <t>Labour Ward</t>
  </si>
  <si>
    <t>Birthing Unit</t>
  </si>
  <si>
    <t>Samson Ward</t>
  </si>
  <si>
    <t>Chamberlen Ward</t>
  </si>
  <si>
    <t>Day</t>
  </si>
  <si>
    <t>Night</t>
  </si>
  <si>
    <t>Cumulative count over the month of patients at 23:59 each day</t>
  </si>
  <si>
    <t>Care Hours Per Patient Day (CHPPD)</t>
  </si>
  <si>
    <t>Ward name</t>
  </si>
  <si>
    <t>Registered Nurses/Midwives</t>
  </si>
  <si>
    <t>Non-registered Nurses/Midwives (Care Staff)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</si>
  <si>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</si>
  <si>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</si>
  <si>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</si>
  <si>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</si>
  <si>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Hospital Site name</t>
  </si>
  <si>
    <t>Total monthly planned staff hours</t>
  </si>
  <si>
    <t>Total monthly actual staff hours</t>
  </si>
  <si>
    <t>PRINCESS ALEXANDRA HOSPITAL - RQWG0</t>
  </si>
  <si>
    <t>Specialty</t>
  </si>
  <si>
    <t>Safe Staffing (Rota Fill Rates and CHPPD) Collection</t>
  </si>
  <si>
    <t>300 - GENERAL MEDICINE</t>
  </si>
  <si>
    <t>192 - CRITICAL CARE MEDICINE</t>
  </si>
  <si>
    <t>100 - GENERAL SURGERY</t>
  </si>
  <si>
    <t>326 - ACUTE INTERNAL MEDICINE</t>
  </si>
  <si>
    <t>430 - GERIATRIC MEDICINE</t>
  </si>
  <si>
    <t>340 - RESPIRATORY MEDICINE</t>
  </si>
  <si>
    <t>302 - ENDOCRINOLOGY</t>
  </si>
  <si>
    <t>501 - OBSTETRICS</t>
  </si>
  <si>
    <t>420 - PAEDIATRICS</t>
  </si>
  <si>
    <t>422 - NEONATOLOGY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</si>
</sst>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0" xfId="0" applyFont="1"/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17" fontId="3" fillId="0" borderId="0" xfId="0" applyNumberFormat="1" applyFont="1"/>
    <xf numFmtId="164" fontId="1" fillId="5" borderId="24" xfId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7" fillId="6" borderId="1" xfId="2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Protection="1">
      <protection locked="0"/>
    </xf>
    <xf numFmtId="0" fontId="5" fillId="6" borderId="3" xfId="0" applyFont="1" applyFill="1" applyBorder="1" applyAlignment="1" applyProtection="1">
      <alignment horizontal="left" vertical="top" wrapText="1"/>
      <protection locked="0"/>
    </xf>
    <xf numFmtId="0" fontId="5" fillId="6" borderId="5" xfId="2" quotePrefix="1" applyFont="1" applyFill="1" applyBorder="1" applyAlignment="1" applyProtection="1">
      <alignment horizontal="left" vertical="center"/>
      <protection locked="0"/>
    </xf>
    <xf numFmtId="0" fontId="5" fillId="6" borderId="1" xfId="2" quotePrefix="1" applyFont="1" applyFill="1" applyBorder="1" applyAlignment="1" applyProtection="1">
      <alignment horizontal="left" vertical="center"/>
      <protection locked="0"/>
    </xf>
    <xf numFmtId="0" fontId="7" fillId="6" borderId="1" xfId="2" quotePrefix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>
      <alignment horizontal="center" vertical="center"/>
    </xf>
    <xf numFmtId="0" fontId="1" fillId="3" borderId="20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</cellXfs>
  <cellStyles count="3">
    <cellStyle name="Normal" xfId="0" builtinId="0"/>
    <cellStyle name="Normal_TemplateDownload" xfId="2" xr:uid="{C5136AA1-BC00-47AE-A37F-6A7A758C4203}"/>
    <cellStyle name="Percent" xfId="1" builtinId="5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rd%20Truths%20and%20Safer%20Staffing/1.%20SAFE%20STAFFING%20REPORT%20(Hard%20Truths)/2025/6.%20June%202025/Development/NStf-Fil%20V44.22_PAHJu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</row>
        <row r="3">
          <cell r="A3" t="str">
            <v>101 - UROLOGY</v>
          </cell>
        </row>
        <row r="4">
          <cell r="A4" t="str">
            <v>103 - BREAST SURGERY</v>
          </cell>
        </row>
        <row r="5">
          <cell r="A5" t="str">
            <v>107 - VASCULAR SURGERY</v>
          </cell>
        </row>
        <row r="6">
          <cell r="A6" t="str">
            <v>110 - TRAUMA &amp; ORTHOPAEDICS</v>
          </cell>
        </row>
        <row r="7">
          <cell r="A7" t="str">
            <v>120 - ENT</v>
          </cell>
        </row>
        <row r="8">
          <cell r="A8" t="str">
            <v>130 - OPHTHALMOLOGY</v>
          </cell>
        </row>
        <row r="9">
          <cell r="A9" t="str">
            <v>140 - ORAL SURGERY</v>
          </cell>
        </row>
        <row r="10">
          <cell r="A10" t="str">
            <v>141 - RESTORATIVE DENTISTRY</v>
          </cell>
        </row>
        <row r="11">
          <cell r="A11" t="str">
            <v>142 - PAEDIATRIC DENTISTRY</v>
          </cell>
        </row>
        <row r="12">
          <cell r="A12" t="str">
            <v>143 - ORTHODONTICS</v>
          </cell>
        </row>
        <row r="13">
          <cell r="A13" t="str">
            <v>145 - ORAL &amp; MAXILLO FACIAL SURGERY</v>
          </cell>
        </row>
        <row r="14">
          <cell r="A14" t="str">
            <v>150 - NEUROSURGERY</v>
          </cell>
        </row>
        <row r="15">
          <cell r="A15" t="str">
            <v>160 - PLASTIC SURGERY</v>
          </cell>
        </row>
        <row r="16">
          <cell r="A16" t="str">
            <v>170 - CARDIOTHORACIC SURGERY</v>
          </cell>
        </row>
        <row r="17">
          <cell r="A17" t="str">
            <v>171 - PAEDIATRIC SURGERY</v>
          </cell>
        </row>
        <row r="18">
          <cell r="A18" t="str">
            <v>180 - ACCIDENT &amp; EMERGENCY</v>
          </cell>
        </row>
        <row r="19">
          <cell r="A19" t="str">
            <v>190 - ANAESTHETICS</v>
          </cell>
        </row>
        <row r="20">
          <cell r="A20" t="str">
            <v>192 - CRITICAL CARE MEDICINE</v>
          </cell>
        </row>
        <row r="21">
          <cell r="A21" t="str">
            <v>300 - GENERAL MEDICINE</v>
          </cell>
        </row>
        <row r="22">
          <cell r="A22" t="str">
            <v>301 - GASTROENTEROLOGY</v>
          </cell>
        </row>
        <row r="23">
          <cell r="A23" t="str">
            <v>302 - ENDOCRINOLOGY</v>
          </cell>
        </row>
        <row r="24">
          <cell r="A24" t="str">
            <v>303 - CLINICAL HAEMATOLOGY</v>
          </cell>
        </row>
        <row r="25">
          <cell r="A25" t="str">
            <v>304 - CLINICAL PHYSIOLOGY</v>
          </cell>
        </row>
        <row r="26">
          <cell r="A26" t="str">
            <v>305 - CLINICAL PHARMACOLOGY</v>
          </cell>
        </row>
        <row r="27">
          <cell r="A27" t="str">
            <v>307 - DIABETIC MEDICINE</v>
          </cell>
        </row>
        <row r="28">
          <cell r="A28" t="str">
            <v>310 - AUDIOLOGICAL MEDICINE</v>
          </cell>
        </row>
        <row r="29">
          <cell r="A29" t="str">
            <v>313 - CLINICAL IMMUNOLOGY AND ALLERGY</v>
          </cell>
        </row>
        <row r="30">
          <cell r="A30" t="str">
            <v>314 - REHABILITATION</v>
          </cell>
        </row>
        <row r="31">
          <cell r="A31" t="str">
            <v>315 - PALLIATIVE MEDICINE</v>
          </cell>
        </row>
        <row r="32">
          <cell r="A32" t="str">
            <v>318 - INTERMEDIATE CARE</v>
          </cell>
        </row>
        <row r="33">
          <cell r="A33" t="str">
            <v>319 - RESPITE CARE</v>
          </cell>
        </row>
        <row r="34">
          <cell r="A34" t="str">
            <v>320 - CARDIOLOGY</v>
          </cell>
        </row>
        <row r="35">
          <cell r="A35" t="str">
            <v>321 - PAEDIATRIC CARDIOLOGY</v>
          </cell>
        </row>
        <row r="36">
          <cell r="A36" t="str">
            <v>323 - SPINAL INJURIES</v>
          </cell>
        </row>
        <row r="37">
          <cell r="A37" t="str">
            <v>325 - SPORTS AND EXERCISE MEDICINE</v>
          </cell>
        </row>
        <row r="38">
          <cell r="A38" t="str">
            <v>326 - ACUTE INTERNAL MEDICINE</v>
          </cell>
        </row>
        <row r="39">
          <cell r="A39" t="str">
            <v>328 - STROKE MEDICINE</v>
          </cell>
        </row>
        <row r="40">
          <cell r="A40" t="str">
            <v>330 - DERMATOLOGY</v>
          </cell>
        </row>
        <row r="41">
          <cell r="A41" t="str">
            <v>340 - RESPIRATORY MEDICINE</v>
          </cell>
        </row>
        <row r="42">
          <cell r="A42" t="str">
            <v>350 - INFECTIOUS DISEASES</v>
          </cell>
        </row>
        <row r="43">
          <cell r="A43" t="str">
            <v>352 - TROPICAL MEDICINE</v>
          </cell>
        </row>
        <row r="44">
          <cell r="A44" t="str">
            <v>360 - GENITOURINARY MEDICINE</v>
          </cell>
        </row>
        <row r="45">
          <cell r="A45" t="str">
            <v>361 - NEPHROLOGY</v>
          </cell>
        </row>
        <row r="46">
          <cell r="A46" t="str">
            <v>370 - MEDICAL ONCOLOGY</v>
          </cell>
        </row>
        <row r="47">
          <cell r="A47" t="str">
            <v>399 - PSYCHIATRY SERVICES</v>
          </cell>
        </row>
        <row r="48">
          <cell r="A48" t="str">
            <v>400 - NEUROLOGY</v>
          </cell>
        </row>
        <row r="49">
          <cell r="A49" t="str">
            <v>401 - CLINICAL NEURO-PHYSIOLOGY</v>
          </cell>
        </row>
        <row r="50">
          <cell r="A50" t="str">
            <v>410 - RHEUMATOLOGY</v>
          </cell>
        </row>
        <row r="51">
          <cell r="A51" t="str">
            <v>420 - PAEDIATRICS</v>
          </cell>
        </row>
        <row r="52">
          <cell r="A52" t="str">
            <v>421 - PAEDIATRIC NEUROLOGY</v>
          </cell>
        </row>
        <row r="53">
          <cell r="A53" t="str">
            <v>422 - NEONATOLOGY</v>
          </cell>
        </row>
        <row r="54">
          <cell r="A54" t="str">
            <v>424 - WELL BABIES</v>
          </cell>
        </row>
        <row r="55">
          <cell r="A55" t="str">
            <v>430 - GERIATRIC MEDICINE</v>
          </cell>
        </row>
        <row r="56">
          <cell r="A56" t="str">
            <v>450 - DENTAL MEDICINE SPECIALTIES</v>
          </cell>
        </row>
        <row r="57">
          <cell r="A57" t="str">
            <v>460 - MEDICAL OPHTHALMOLOGY</v>
          </cell>
        </row>
        <row r="58">
          <cell r="A58" t="str">
            <v>501 - OBSTETRICS</v>
          </cell>
        </row>
        <row r="59">
          <cell r="A59" t="str">
            <v>502 - GYNAECOLOGY</v>
          </cell>
        </row>
        <row r="60">
          <cell r="A60" t="str">
            <v>560 - MIDWIFE LED CARE</v>
          </cell>
        </row>
        <row r="61">
          <cell r="A61" t="str">
            <v>700 - LEARNING DISABILITY</v>
          </cell>
        </row>
        <row r="62">
          <cell r="A62" t="str">
            <v>710 - ADULT MENTAL ILLNESS</v>
          </cell>
        </row>
        <row r="63">
          <cell r="A63" t="str">
            <v>711 - CHILD AND ADOLESCENT PSYCHIATRY</v>
          </cell>
        </row>
        <row r="64">
          <cell r="A64" t="str">
            <v>712 - FORENSIC PSYCHIATRY</v>
          </cell>
        </row>
        <row r="65">
          <cell r="A65" t="str">
            <v>713 - PSYCHOTHERAPY</v>
          </cell>
        </row>
        <row r="66">
          <cell r="A66" t="str">
            <v>715 - OLD AGE PSYCHIATRY</v>
          </cell>
        </row>
        <row r="67">
          <cell r="A67" t="str">
            <v>800 - CLINICAL ONCOLOGY</v>
          </cell>
        </row>
        <row r="68">
          <cell r="A68" t="str">
            <v>810 - RADIOLOGY</v>
          </cell>
        </row>
        <row r="69">
          <cell r="A69" t="str">
            <v>822 - CHEMICAL PATHOLOGY</v>
          </cell>
        </row>
        <row r="70">
          <cell r="A70" t="str">
            <v>823 - HAEMATOLOGY</v>
          </cell>
        </row>
        <row r="71">
          <cell r="A71" t="str">
            <v>879 - COMMUNITY NURSING</v>
          </cell>
        </row>
        <row r="72">
          <cell r="A72" t="str">
            <v>901 - OCCUPATIONAL MEDICINE</v>
          </cell>
        </row>
        <row r="73">
          <cell r="A73" t="str">
            <v>903 - PUBLIC HEALTH MEDICINE</v>
          </cell>
        </row>
        <row r="74">
          <cell r="A74" t="str">
            <v>920 - ORTHOTICS AND PROSTHETICS</v>
          </cell>
        </row>
        <row r="75">
          <cell r="A75" t="str">
            <v>921 - GENETICS</v>
          </cell>
        </row>
        <row r="76">
          <cell r="A76" t="str">
            <v>922 - SEXUAL HEALTH SERVICES</v>
          </cell>
        </row>
        <row r="77">
          <cell r="A77" t="str">
            <v>923 - DIAGNOSTIC PATHOLOGY</v>
          </cell>
        </row>
        <row r="78">
          <cell r="A78" t="str">
            <v>924 - BLOOD DONOR CENTRES</v>
          </cell>
        </row>
        <row r="79">
          <cell r="A79" t="str">
            <v>925 - COMMUNITY CARE SERVICES</v>
          </cell>
        </row>
        <row r="80">
          <cell r="A80" t="str">
            <v>926 - THERAPY SERVICES</v>
          </cell>
        </row>
        <row r="81">
          <cell r="A81" t="str">
            <v>927 - PHYSICAL HEALTH REHABILITATION</v>
          </cell>
        </row>
        <row r="82">
          <cell r="A82" t="str">
            <v>928 - MENTAL HEALTH REHABILITATION</v>
          </cell>
        </row>
        <row r="83">
          <cell r="A83" t="str">
            <v>929 - NEURO-REHABILITATION</v>
          </cell>
        </row>
        <row r="84">
          <cell r="A84" t="str">
            <v>996 - PSYCHIATRIC INTENSIVE CARE UNIT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2"/>
  <sheetViews>
    <sheetView tabSelected="1" topLeftCell="A6" zoomScale="80" zoomScaleNormal="80" workbookViewId="0">
      <selection activeCell="D9" sqref="D9:L24"/>
    </sheetView>
  </sheetViews>
  <sheetFormatPr defaultRowHeight="14.5" x14ac:dyDescent="0.35"/>
  <cols>
    <col min="1" max="1" width="39.08984375" bestFit="1" customWidth="1"/>
    <col min="2" max="2" width="20.453125" customWidth="1"/>
    <col min="3" max="3" width="43.7265625" customWidth="1"/>
    <col min="4" max="12" width="12.54296875" style="1" customWidth="1"/>
    <col min="13" max="19" width="15.54296875" style="1" customWidth="1"/>
    <col min="20" max="20" width="12.54296875" style="1" customWidth="1"/>
    <col min="21" max="21" width="12.54296875" style="2" customWidth="1"/>
  </cols>
  <sheetData>
    <row r="2" spans="1:21" ht="1" customHeight="1" x14ac:dyDescent="0.35"/>
    <row r="3" spans="1:21" s="3" customFormat="1" ht="27.65" customHeight="1" x14ac:dyDescent="0.35">
      <c r="A3" s="29" t="s">
        <v>41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4"/>
      <c r="U3" s="5"/>
    </row>
    <row r="4" spans="1:21" ht="15" thickBot="1" x14ac:dyDescent="0.4"/>
    <row r="5" spans="1:21" ht="20.149999999999999" customHeight="1" thickBot="1" x14ac:dyDescent="0.5">
      <c r="A5" s="17">
        <v>45870</v>
      </c>
      <c r="B5" s="13"/>
      <c r="C5" s="13"/>
      <c r="D5" s="44" t="s">
        <v>25</v>
      </c>
      <c r="E5" s="45"/>
      <c r="F5" s="45"/>
      <c r="G5" s="45"/>
      <c r="H5" s="45" t="s">
        <v>26</v>
      </c>
      <c r="I5" s="45"/>
      <c r="J5" s="45"/>
      <c r="K5" s="46"/>
      <c r="L5" s="38" t="s">
        <v>27</v>
      </c>
      <c r="M5" s="41" t="s">
        <v>28</v>
      </c>
      <c r="N5" s="42"/>
      <c r="O5" s="31"/>
      <c r="P5" s="41" t="s">
        <v>25</v>
      </c>
      <c r="Q5" s="43"/>
      <c r="R5" s="30" t="s">
        <v>26</v>
      </c>
      <c r="S5" s="31"/>
    </row>
    <row r="6" spans="1:21" ht="50.5" customHeight="1" x14ac:dyDescent="0.35">
      <c r="A6" s="47" t="s">
        <v>36</v>
      </c>
      <c r="B6" s="49" t="s">
        <v>29</v>
      </c>
      <c r="C6" s="51" t="s">
        <v>40</v>
      </c>
      <c r="D6" s="53" t="s">
        <v>30</v>
      </c>
      <c r="E6" s="54"/>
      <c r="F6" s="55" t="s">
        <v>31</v>
      </c>
      <c r="G6" s="54"/>
      <c r="H6" s="55" t="s">
        <v>30</v>
      </c>
      <c r="I6" s="54"/>
      <c r="J6" s="55" t="s">
        <v>31</v>
      </c>
      <c r="K6" s="56"/>
      <c r="L6" s="39"/>
      <c r="M6" s="32" t="s">
        <v>30</v>
      </c>
      <c r="N6" s="34" t="s">
        <v>32</v>
      </c>
      <c r="O6" s="36" t="s">
        <v>33</v>
      </c>
      <c r="P6" s="32" t="s">
        <v>34</v>
      </c>
      <c r="Q6" s="34" t="s">
        <v>35</v>
      </c>
      <c r="R6" s="34" t="s">
        <v>34</v>
      </c>
      <c r="S6" s="36" t="s">
        <v>35</v>
      </c>
    </row>
    <row r="7" spans="1:21" ht="58" x14ac:dyDescent="0.35">
      <c r="A7" s="48"/>
      <c r="B7" s="50"/>
      <c r="C7" s="52"/>
      <c r="D7" s="14" t="s">
        <v>37</v>
      </c>
      <c r="E7" s="15" t="s">
        <v>38</v>
      </c>
      <c r="F7" s="15" t="s">
        <v>37</v>
      </c>
      <c r="G7" s="15" t="s">
        <v>38</v>
      </c>
      <c r="H7" s="15" t="s">
        <v>37</v>
      </c>
      <c r="I7" s="15" t="s">
        <v>38</v>
      </c>
      <c r="J7" s="15" t="s">
        <v>37</v>
      </c>
      <c r="K7" s="16" t="s">
        <v>38</v>
      </c>
      <c r="L7" s="40"/>
      <c r="M7" s="33"/>
      <c r="N7" s="35"/>
      <c r="O7" s="37"/>
      <c r="P7" s="33"/>
      <c r="Q7" s="35"/>
      <c r="R7" s="35"/>
      <c r="S7" s="37"/>
    </row>
    <row r="8" spans="1:21" s="3" customFormat="1" ht="19.5" customHeight="1" x14ac:dyDescent="0.35">
      <c r="A8" s="11"/>
      <c r="B8" s="6" t="s">
        <v>0</v>
      </c>
      <c r="C8" s="12"/>
      <c r="D8" s="7">
        <f t="shared" ref="D8:L8" si="0">SUM(D9:D32)</f>
        <v>42842</v>
      </c>
      <c r="E8" s="7">
        <f t="shared" si="0"/>
        <v>40371.449999999997</v>
      </c>
      <c r="F8" s="7">
        <f t="shared" si="0"/>
        <v>20414.5</v>
      </c>
      <c r="G8" s="7">
        <f t="shared" si="0"/>
        <v>23028.266666666666</v>
      </c>
      <c r="H8" s="7">
        <f t="shared" si="0"/>
        <v>34549.5</v>
      </c>
      <c r="I8" s="7">
        <f t="shared" si="0"/>
        <v>35229.433333333334</v>
      </c>
      <c r="J8" s="7">
        <f t="shared" si="0"/>
        <v>17082</v>
      </c>
      <c r="K8" s="7">
        <f t="shared" si="0"/>
        <v>23138.800000000003</v>
      </c>
      <c r="L8" s="7">
        <f t="shared" si="0"/>
        <v>15007</v>
      </c>
      <c r="M8" s="8">
        <f>SUM((E8+I8)/L8)</f>
        <v>5.0377079585082516</v>
      </c>
      <c r="N8" s="9">
        <f>SUM((G8+K8)/L8)</f>
        <v>3.0763688056684657</v>
      </c>
      <c r="O8" s="10">
        <f>SUM((E8+G8+I8+K8)/L8)</f>
        <v>8.1140767641767173</v>
      </c>
      <c r="P8" s="18">
        <f>SUM(E8/D8)</f>
        <v>0.94233345782176359</v>
      </c>
      <c r="Q8" s="18">
        <f>SUM(G8/F8)</f>
        <v>1.1280348118575849</v>
      </c>
      <c r="R8" s="18">
        <f>SUM(I8/H8)</f>
        <v>1.0196799760729776</v>
      </c>
      <c r="S8" s="18">
        <f>SUM(K8/J8)</f>
        <v>1.3545720641611054</v>
      </c>
      <c r="T8" s="4"/>
      <c r="U8" s="5"/>
    </row>
    <row r="9" spans="1:21" s="3" customFormat="1" ht="20.149999999999999" customHeight="1" x14ac:dyDescent="0.35">
      <c r="A9" s="23" t="s">
        <v>39</v>
      </c>
      <c r="B9" s="24" t="s">
        <v>5</v>
      </c>
      <c r="C9" s="25" t="s">
        <v>42</v>
      </c>
      <c r="D9" s="19">
        <v>1488</v>
      </c>
      <c r="E9" s="19">
        <v>1303</v>
      </c>
      <c r="F9" s="19">
        <v>744</v>
      </c>
      <c r="G9" s="19">
        <v>1084</v>
      </c>
      <c r="H9" s="19">
        <v>1023</v>
      </c>
      <c r="I9" s="19">
        <v>1026</v>
      </c>
      <c r="J9" s="19">
        <v>682</v>
      </c>
      <c r="K9" s="19">
        <v>1109.3333333333333</v>
      </c>
      <c r="L9" s="19">
        <v>619</v>
      </c>
      <c r="M9" s="8">
        <f t="shared" ref="M9:M32" si="1">SUM((E9+I9)/L9)</f>
        <v>3.7625201938610662</v>
      </c>
      <c r="N9" s="9">
        <f t="shared" ref="N9:N32" si="2">SUM((G9+K9)/L9)</f>
        <v>3.5433494884221859</v>
      </c>
      <c r="O9" s="10">
        <f t="shared" ref="O9:O32" si="3">SUM((E9+G9+I9+K9)/L9)</f>
        <v>7.3058696822832525</v>
      </c>
      <c r="P9" s="18">
        <f t="shared" ref="P9:P32" si="4">SUM(E9/D9)</f>
        <v>0.87567204301075274</v>
      </c>
      <c r="Q9" s="18">
        <f t="shared" ref="Q9:Q32" si="5">SUM(G9/F9)</f>
        <v>1.456989247311828</v>
      </c>
      <c r="R9" s="18">
        <f t="shared" ref="R9:R32" si="6">SUM(I9/H9)</f>
        <v>1.0029325513196481</v>
      </c>
      <c r="S9" s="18">
        <f t="shared" ref="S9:S32" si="7">SUM(K9/J9)</f>
        <v>1.6265884652981426</v>
      </c>
      <c r="T9" s="4"/>
      <c r="U9" s="5"/>
    </row>
    <row r="10" spans="1:21" s="3" customFormat="1" ht="20.149999999999999" customHeight="1" x14ac:dyDescent="0.35">
      <c r="A10" s="23" t="s">
        <v>39</v>
      </c>
      <c r="B10" s="24" t="s">
        <v>4</v>
      </c>
      <c r="C10" s="25" t="s">
        <v>42</v>
      </c>
      <c r="D10" s="20">
        <v>1116</v>
      </c>
      <c r="E10" s="20">
        <v>1523.5</v>
      </c>
      <c r="F10" s="20">
        <v>744</v>
      </c>
      <c r="G10" s="20">
        <v>1228</v>
      </c>
      <c r="H10" s="21">
        <v>744</v>
      </c>
      <c r="I10" s="21">
        <v>1376</v>
      </c>
      <c r="J10" s="22">
        <v>682</v>
      </c>
      <c r="K10" s="21">
        <v>1208.2166666666667</v>
      </c>
      <c r="L10" s="22">
        <v>827</v>
      </c>
      <c r="M10" s="8">
        <f t="shared" si="1"/>
        <v>3.5060459492140268</v>
      </c>
      <c r="N10" s="9">
        <f t="shared" si="2"/>
        <v>2.9458484482063683</v>
      </c>
      <c r="O10" s="10">
        <f t="shared" si="3"/>
        <v>6.4518943974203955</v>
      </c>
      <c r="P10" s="18">
        <f t="shared" si="4"/>
        <v>1.3651433691756272</v>
      </c>
      <c r="Q10" s="18">
        <f t="shared" si="5"/>
        <v>1.6505376344086022</v>
      </c>
      <c r="R10" s="18">
        <f t="shared" si="6"/>
        <v>1.8494623655913978</v>
      </c>
      <c r="S10" s="18">
        <f t="shared" si="7"/>
        <v>1.7715786901270774</v>
      </c>
      <c r="T10" s="4"/>
      <c r="U10" s="5"/>
    </row>
    <row r="11" spans="1:21" s="3" customFormat="1" ht="20.149999999999999" customHeight="1" x14ac:dyDescent="0.35">
      <c r="A11" s="23" t="s">
        <v>39</v>
      </c>
      <c r="B11" s="24" t="s">
        <v>1</v>
      </c>
      <c r="C11" s="25" t="s">
        <v>43</v>
      </c>
      <c r="D11" s="19">
        <v>3565</v>
      </c>
      <c r="E11" s="21">
        <v>3408</v>
      </c>
      <c r="F11" s="21">
        <v>372</v>
      </c>
      <c r="G11" s="21">
        <v>271.75</v>
      </c>
      <c r="H11" s="21">
        <v>3565</v>
      </c>
      <c r="I11" s="21">
        <v>3542</v>
      </c>
      <c r="J11" s="22">
        <v>341</v>
      </c>
      <c r="K11" s="21">
        <v>402</v>
      </c>
      <c r="L11" s="22">
        <v>369</v>
      </c>
      <c r="M11" s="8">
        <f t="shared" si="1"/>
        <v>18.834688346883468</v>
      </c>
      <c r="N11" s="9">
        <f t="shared" si="2"/>
        <v>1.825880758807588</v>
      </c>
      <c r="O11" s="10">
        <f t="shared" si="3"/>
        <v>20.660569105691057</v>
      </c>
      <c r="P11" s="18">
        <f t="shared" si="4"/>
        <v>0.95596072931276299</v>
      </c>
      <c r="Q11" s="18">
        <f t="shared" si="5"/>
        <v>0.730510752688172</v>
      </c>
      <c r="R11" s="18">
        <f t="shared" si="6"/>
        <v>0.99354838709677418</v>
      </c>
      <c r="S11" s="18">
        <f t="shared" si="7"/>
        <v>1.1788856304985338</v>
      </c>
      <c r="T11" s="4"/>
      <c r="U11" s="5"/>
    </row>
    <row r="12" spans="1:21" s="3" customFormat="1" ht="20.149999999999999" customHeight="1" x14ac:dyDescent="0.25">
      <c r="A12" s="26" t="s">
        <v>39</v>
      </c>
      <c r="B12" s="24" t="s">
        <v>6</v>
      </c>
      <c r="C12" s="25" t="s">
        <v>44</v>
      </c>
      <c r="D12" s="19">
        <v>744</v>
      </c>
      <c r="E12" s="21">
        <v>769</v>
      </c>
      <c r="F12" s="21">
        <v>373</v>
      </c>
      <c r="G12" s="21">
        <v>208</v>
      </c>
      <c r="H12" s="21">
        <v>682</v>
      </c>
      <c r="I12" s="21">
        <v>672</v>
      </c>
      <c r="J12" s="22">
        <v>341</v>
      </c>
      <c r="K12" s="21">
        <v>164.5</v>
      </c>
      <c r="L12" s="22">
        <v>262</v>
      </c>
      <c r="M12" s="8">
        <f t="shared" si="1"/>
        <v>5.5</v>
      </c>
      <c r="N12" s="9">
        <f t="shared" si="2"/>
        <v>1.4217557251908397</v>
      </c>
      <c r="O12" s="10">
        <f t="shared" si="3"/>
        <v>6.9217557251908399</v>
      </c>
      <c r="P12" s="18">
        <f t="shared" si="4"/>
        <v>1.0336021505376345</v>
      </c>
      <c r="Q12" s="18">
        <f t="shared" si="5"/>
        <v>0.55764075067024133</v>
      </c>
      <c r="R12" s="18">
        <f t="shared" si="6"/>
        <v>0.98533724340175954</v>
      </c>
      <c r="S12" s="18">
        <f t="shared" si="7"/>
        <v>0.48240469208211145</v>
      </c>
      <c r="T12" s="4"/>
      <c r="U12" s="5"/>
    </row>
    <row r="13" spans="1:21" s="3" customFormat="1" ht="20.149999999999999" customHeight="1" x14ac:dyDescent="0.25">
      <c r="A13" s="27" t="s">
        <v>39</v>
      </c>
      <c r="B13" s="24" t="s">
        <v>3</v>
      </c>
      <c r="C13" s="25" t="s">
        <v>44</v>
      </c>
      <c r="D13" s="19">
        <v>1860</v>
      </c>
      <c r="E13" s="21">
        <v>1770.5</v>
      </c>
      <c r="F13" s="21">
        <v>1116</v>
      </c>
      <c r="G13" s="21">
        <v>1293.25</v>
      </c>
      <c r="H13" s="21">
        <v>1364</v>
      </c>
      <c r="I13" s="21">
        <v>1353</v>
      </c>
      <c r="J13" s="22">
        <v>682</v>
      </c>
      <c r="K13" s="21">
        <v>1221</v>
      </c>
      <c r="L13" s="22">
        <v>843</v>
      </c>
      <c r="M13" s="8">
        <f t="shared" si="1"/>
        <v>3.7052194543297747</v>
      </c>
      <c r="N13" s="9">
        <f t="shared" si="2"/>
        <v>2.9825029655990511</v>
      </c>
      <c r="O13" s="10">
        <f t="shared" si="3"/>
        <v>6.6877224199288259</v>
      </c>
      <c r="P13" s="18">
        <f t="shared" si="4"/>
        <v>0.95188172043010755</v>
      </c>
      <c r="Q13" s="18">
        <f t="shared" si="5"/>
        <v>1.1588261648745519</v>
      </c>
      <c r="R13" s="18">
        <f t="shared" si="6"/>
        <v>0.99193548387096775</v>
      </c>
      <c r="S13" s="18">
        <f t="shared" si="7"/>
        <v>1.7903225806451613</v>
      </c>
      <c r="T13" s="4"/>
      <c r="U13" s="5"/>
    </row>
    <row r="14" spans="1:21" s="3" customFormat="1" ht="20.149999999999999" customHeight="1" x14ac:dyDescent="0.25">
      <c r="A14" s="27" t="s">
        <v>39</v>
      </c>
      <c r="B14" s="24" t="s">
        <v>2</v>
      </c>
      <c r="C14" s="25" t="s">
        <v>45</v>
      </c>
      <c r="D14" s="19">
        <v>1860</v>
      </c>
      <c r="E14" s="21">
        <v>1668</v>
      </c>
      <c r="F14" s="21">
        <v>1116</v>
      </c>
      <c r="G14" s="21">
        <v>1224.8333333333333</v>
      </c>
      <c r="H14" s="21">
        <v>1116</v>
      </c>
      <c r="I14" s="21">
        <v>1366</v>
      </c>
      <c r="J14" s="22">
        <v>682</v>
      </c>
      <c r="K14" s="21">
        <v>1185</v>
      </c>
      <c r="L14" s="22">
        <v>835</v>
      </c>
      <c r="M14" s="8">
        <f t="shared" si="1"/>
        <v>3.6335329341317366</v>
      </c>
      <c r="N14" s="9">
        <f t="shared" si="2"/>
        <v>2.8860279441117762</v>
      </c>
      <c r="O14" s="10">
        <f t="shared" si="3"/>
        <v>6.5195608782435128</v>
      </c>
      <c r="P14" s="18">
        <f t="shared" si="4"/>
        <v>0.89677419354838706</v>
      </c>
      <c r="Q14" s="18">
        <f t="shared" si="5"/>
        <v>1.097520908004779</v>
      </c>
      <c r="R14" s="18">
        <f t="shared" si="6"/>
        <v>1.2240143369175627</v>
      </c>
      <c r="S14" s="18">
        <f t="shared" si="7"/>
        <v>1.7375366568914956</v>
      </c>
      <c r="T14" s="4"/>
      <c r="U14" s="5"/>
    </row>
    <row r="15" spans="1:21" s="3" customFormat="1" ht="20.149999999999999" customHeight="1" x14ac:dyDescent="0.25">
      <c r="A15" s="28" t="s">
        <v>39</v>
      </c>
      <c r="B15" s="24" t="s">
        <v>18</v>
      </c>
      <c r="C15" s="25" t="s">
        <v>42</v>
      </c>
      <c r="D15" s="19">
        <v>1860</v>
      </c>
      <c r="E15" s="21">
        <v>1597.0833333333333</v>
      </c>
      <c r="F15" s="21">
        <v>744</v>
      </c>
      <c r="G15" s="21">
        <v>791.5</v>
      </c>
      <c r="H15" s="21">
        <v>1364</v>
      </c>
      <c r="I15" s="21">
        <v>1353</v>
      </c>
      <c r="J15" s="22">
        <v>682</v>
      </c>
      <c r="K15" s="21">
        <v>857.5</v>
      </c>
      <c r="L15" s="22">
        <v>801</v>
      </c>
      <c r="M15" s="8">
        <f t="shared" si="1"/>
        <v>3.6830004161464833</v>
      </c>
      <c r="N15" s="9">
        <f t="shared" si="2"/>
        <v>2.0586766541822721</v>
      </c>
      <c r="O15" s="10">
        <f t="shared" si="3"/>
        <v>5.7416770703287554</v>
      </c>
      <c r="P15" s="18">
        <f t="shared" si="4"/>
        <v>0.85864695340501784</v>
      </c>
      <c r="Q15" s="18">
        <f t="shared" si="5"/>
        <v>1.0638440860215055</v>
      </c>
      <c r="R15" s="18">
        <f t="shared" si="6"/>
        <v>0.99193548387096775</v>
      </c>
      <c r="S15" s="18">
        <f t="shared" si="7"/>
        <v>1.2573313782991202</v>
      </c>
      <c r="T15" s="4"/>
      <c r="U15" s="5"/>
    </row>
    <row r="16" spans="1:21" s="3" customFormat="1" ht="20.149999999999999" customHeight="1" x14ac:dyDescent="0.25">
      <c r="A16" s="28" t="s">
        <v>39</v>
      </c>
      <c r="B16" s="24" t="s">
        <v>9</v>
      </c>
      <c r="C16" s="25" t="s">
        <v>42</v>
      </c>
      <c r="D16" s="19">
        <v>2604</v>
      </c>
      <c r="E16" s="21">
        <v>2364</v>
      </c>
      <c r="F16" s="21">
        <v>1116</v>
      </c>
      <c r="G16" s="21">
        <v>1289</v>
      </c>
      <c r="H16" s="21">
        <v>2046</v>
      </c>
      <c r="I16" s="21">
        <v>2124</v>
      </c>
      <c r="J16" s="22">
        <v>1023</v>
      </c>
      <c r="K16" s="21">
        <v>1395.5</v>
      </c>
      <c r="L16" s="22">
        <v>977</v>
      </c>
      <c r="M16" s="8">
        <f t="shared" si="1"/>
        <v>4.5936540429887414</v>
      </c>
      <c r="N16" s="9">
        <f t="shared" si="2"/>
        <v>2.7476970317297851</v>
      </c>
      <c r="O16" s="10">
        <f t="shared" si="3"/>
        <v>7.341351074718526</v>
      </c>
      <c r="P16" s="18">
        <f t="shared" si="4"/>
        <v>0.90783410138248843</v>
      </c>
      <c r="Q16" s="18">
        <f t="shared" si="5"/>
        <v>1.1550179211469533</v>
      </c>
      <c r="R16" s="18">
        <f t="shared" si="6"/>
        <v>1.0381231671554252</v>
      </c>
      <c r="S16" s="18">
        <f t="shared" si="7"/>
        <v>1.3641251221896382</v>
      </c>
      <c r="T16" s="4"/>
      <c r="U16" s="5"/>
    </row>
    <row r="17" spans="1:21" s="3" customFormat="1" ht="20.149999999999999" customHeight="1" x14ac:dyDescent="0.25">
      <c r="A17" s="28" t="s">
        <v>39</v>
      </c>
      <c r="B17" s="24" t="s">
        <v>10</v>
      </c>
      <c r="C17" s="25" t="s">
        <v>42</v>
      </c>
      <c r="D17" s="19">
        <v>2232</v>
      </c>
      <c r="E17" s="21">
        <v>1933</v>
      </c>
      <c r="F17" s="21">
        <v>1116</v>
      </c>
      <c r="G17" s="21">
        <v>1614.8333333333333</v>
      </c>
      <c r="H17" s="21">
        <v>1364</v>
      </c>
      <c r="I17" s="21">
        <v>1437.5</v>
      </c>
      <c r="J17" s="22">
        <v>1023</v>
      </c>
      <c r="K17" s="21">
        <v>1709.0833333333333</v>
      </c>
      <c r="L17" s="22">
        <v>980</v>
      </c>
      <c r="M17" s="8">
        <f t="shared" si="1"/>
        <v>3.4392857142857145</v>
      </c>
      <c r="N17" s="9">
        <f t="shared" si="2"/>
        <v>3.3917517006802718</v>
      </c>
      <c r="O17" s="10">
        <f t="shared" si="3"/>
        <v>6.8310374149659854</v>
      </c>
      <c r="P17" s="18">
        <f t="shared" si="4"/>
        <v>0.86603942652329746</v>
      </c>
      <c r="Q17" s="18">
        <f t="shared" si="5"/>
        <v>1.4469832735961767</v>
      </c>
      <c r="R17" s="18">
        <f t="shared" si="6"/>
        <v>1.0538856304985338</v>
      </c>
      <c r="S17" s="18">
        <f t="shared" si="7"/>
        <v>1.6706581948517432</v>
      </c>
      <c r="T17" s="4"/>
      <c r="U17" s="5"/>
    </row>
    <row r="18" spans="1:21" s="3" customFormat="1" ht="20.149999999999999" customHeight="1" x14ac:dyDescent="0.25">
      <c r="A18" s="28" t="s">
        <v>39</v>
      </c>
      <c r="B18" s="24" t="s">
        <v>11</v>
      </c>
      <c r="C18" s="25" t="s">
        <v>46</v>
      </c>
      <c r="D18" s="19">
        <v>1860</v>
      </c>
      <c r="E18" s="21">
        <v>1711</v>
      </c>
      <c r="F18" s="21">
        <v>1116</v>
      </c>
      <c r="G18" s="21">
        <v>1354</v>
      </c>
      <c r="H18" s="21">
        <v>1364</v>
      </c>
      <c r="I18" s="21">
        <v>1366.25</v>
      </c>
      <c r="J18" s="22">
        <v>1023</v>
      </c>
      <c r="K18" s="21">
        <v>1541.0833333333333</v>
      </c>
      <c r="L18" s="22">
        <v>800</v>
      </c>
      <c r="M18" s="8">
        <f t="shared" si="1"/>
        <v>3.8465625000000001</v>
      </c>
      <c r="N18" s="9">
        <f t="shared" si="2"/>
        <v>3.6188541666666665</v>
      </c>
      <c r="O18" s="10">
        <f t="shared" si="3"/>
        <v>7.4654166666666661</v>
      </c>
      <c r="P18" s="18">
        <f t="shared" si="4"/>
        <v>0.9198924731182796</v>
      </c>
      <c r="Q18" s="18">
        <f t="shared" si="5"/>
        <v>1.2132616487455197</v>
      </c>
      <c r="R18" s="18">
        <f t="shared" si="6"/>
        <v>1.0016495601173021</v>
      </c>
      <c r="S18" s="18">
        <f t="shared" si="7"/>
        <v>1.5064353209514498</v>
      </c>
      <c r="T18" s="4"/>
      <c r="U18" s="5"/>
    </row>
    <row r="19" spans="1:21" s="3" customFormat="1" ht="20.149999999999999" customHeight="1" x14ac:dyDescent="0.25">
      <c r="A19" s="28" t="s">
        <v>39</v>
      </c>
      <c r="B19" s="24" t="s">
        <v>12</v>
      </c>
      <c r="C19" s="25" t="s">
        <v>47</v>
      </c>
      <c r="D19" s="19">
        <v>1860</v>
      </c>
      <c r="E19" s="21">
        <v>1599.6333333333332</v>
      </c>
      <c r="F19" s="21">
        <v>1116</v>
      </c>
      <c r="G19" s="21">
        <v>1234.5</v>
      </c>
      <c r="H19" s="21">
        <v>1364</v>
      </c>
      <c r="I19" s="21">
        <v>1365</v>
      </c>
      <c r="J19" s="22">
        <v>1023</v>
      </c>
      <c r="K19" s="21">
        <v>1243</v>
      </c>
      <c r="L19" s="22">
        <v>833</v>
      </c>
      <c r="M19" s="8">
        <f t="shared" si="1"/>
        <v>3.5589835934373748</v>
      </c>
      <c r="N19" s="9">
        <f t="shared" si="2"/>
        <v>2.9741896758703481</v>
      </c>
      <c r="O19" s="10">
        <f t="shared" si="3"/>
        <v>6.5331732693077234</v>
      </c>
      <c r="P19" s="18">
        <f t="shared" si="4"/>
        <v>0.8600179211469533</v>
      </c>
      <c r="Q19" s="18">
        <f t="shared" si="5"/>
        <v>1.1061827956989247</v>
      </c>
      <c r="R19" s="18">
        <f t="shared" si="6"/>
        <v>1.000733137829912</v>
      </c>
      <c r="S19" s="18">
        <f t="shared" si="7"/>
        <v>1.2150537634408602</v>
      </c>
      <c r="T19" s="4"/>
      <c r="U19" s="5"/>
    </row>
    <row r="20" spans="1:21" s="3" customFormat="1" ht="20.149999999999999" customHeight="1" x14ac:dyDescent="0.25">
      <c r="A20" s="28" t="s">
        <v>39</v>
      </c>
      <c r="B20" s="24" t="s">
        <v>15</v>
      </c>
      <c r="C20" s="25" t="s">
        <v>42</v>
      </c>
      <c r="D20" s="19">
        <v>744</v>
      </c>
      <c r="E20" s="21">
        <v>850.25</v>
      </c>
      <c r="F20" s="21">
        <v>744</v>
      </c>
      <c r="G20" s="21">
        <v>327.5</v>
      </c>
      <c r="H20" s="21">
        <v>682</v>
      </c>
      <c r="I20" s="21">
        <v>552</v>
      </c>
      <c r="J20" s="22">
        <v>683</v>
      </c>
      <c r="K20" s="21">
        <v>429</v>
      </c>
      <c r="L20" s="22">
        <v>153</v>
      </c>
      <c r="M20" s="8">
        <f t="shared" si="1"/>
        <v>9.1650326797385624</v>
      </c>
      <c r="N20" s="9">
        <f t="shared" si="2"/>
        <v>4.9444444444444446</v>
      </c>
      <c r="O20" s="10">
        <f t="shared" si="3"/>
        <v>14.109477124183007</v>
      </c>
      <c r="P20" s="18">
        <f t="shared" si="4"/>
        <v>1.1428091397849462</v>
      </c>
      <c r="Q20" s="18">
        <f t="shared" si="5"/>
        <v>0.44018817204301075</v>
      </c>
      <c r="R20" s="18">
        <f t="shared" si="6"/>
        <v>0.80938416422287385</v>
      </c>
      <c r="S20" s="18">
        <f t="shared" si="7"/>
        <v>0.62811127379209375</v>
      </c>
      <c r="T20" s="4"/>
      <c r="U20" s="5"/>
    </row>
    <row r="21" spans="1:21" s="3" customFormat="1" ht="20.149999999999999" customHeight="1" x14ac:dyDescent="0.25">
      <c r="A21" s="28" t="s">
        <v>39</v>
      </c>
      <c r="B21" s="24" t="s">
        <v>16</v>
      </c>
      <c r="C21" s="25" t="s">
        <v>42</v>
      </c>
      <c r="D21" s="19">
        <v>1116</v>
      </c>
      <c r="E21" s="21">
        <v>1131.8333333333333</v>
      </c>
      <c r="F21" s="21">
        <v>744</v>
      </c>
      <c r="G21" s="21">
        <v>998.5</v>
      </c>
      <c r="H21" s="21">
        <v>1023</v>
      </c>
      <c r="I21" s="21">
        <v>960.58333333333326</v>
      </c>
      <c r="J21" s="22">
        <v>682</v>
      </c>
      <c r="K21" s="21">
        <v>1004.5</v>
      </c>
      <c r="L21" s="22">
        <v>428</v>
      </c>
      <c r="M21" s="8">
        <f t="shared" si="1"/>
        <v>4.8888239875389408</v>
      </c>
      <c r="N21" s="9">
        <f t="shared" si="2"/>
        <v>4.6799065420560746</v>
      </c>
      <c r="O21" s="10">
        <f t="shared" si="3"/>
        <v>9.5687305295950136</v>
      </c>
      <c r="P21" s="18">
        <f t="shared" si="4"/>
        <v>1.0141875746714455</v>
      </c>
      <c r="Q21" s="18">
        <f t="shared" si="5"/>
        <v>1.3420698924731183</v>
      </c>
      <c r="R21" s="18">
        <f t="shared" si="6"/>
        <v>0.93898664059954373</v>
      </c>
      <c r="S21" s="18">
        <f t="shared" si="7"/>
        <v>1.4728739002932552</v>
      </c>
      <c r="T21" s="4"/>
      <c r="U21" s="5"/>
    </row>
    <row r="22" spans="1:21" s="3" customFormat="1" ht="20.149999999999999" customHeight="1" x14ac:dyDescent="0.25">
      <c r="A22" s="28" t="s">
        <v>39</v>
      </c>
      <c r="B22" s="24" t="s">
        <v>13</v>
      </c>
      <c r="C22" s="25" t="s">
        <v>46</v>
      </c>
      <c r="D22" s="19">
        <v>1860</v>
      </c>
      <c r="E22" s="21">
        <v>1742.9833333333333</v>
      </c>
      <c r="F22" s="21">
        <v>1116</v>
      </c>
      <c r="G22" s="21">
        <v>1179.5166666666667</v>
      </c>
      <c r="H22" s="21">
        <v>1364</v>
      </c>
      <c r="I22" s="21">
        <v>1498</v>
      </c>
      <c r="J22" s="22">
        <v>682</v>
      </c>
      <c r="K22" s="21">
        <v>1172</v>
      </c>
      <c r="L22" s="22">
        <v>859</v>
      </c>
      <c r="M22" s="8">
        <f t="shared" si="1"/>
        <v>3.7729724485836247</v>
      </c>
      <c r="N22" s="9">
        <f t="shared" si="2"/>
        <v>2.7375048506014741</v>
      </c>
      <c r="O22" s="10">
        <f t="shared" si="3"/>
        <v>6.5104772991850988</v>
      </c>
      <c r="P22" s="18">
        <f t="shared" si="4"/>
        <v>0.93708781362007165</v>
      </c>
      <c r="Q22" s="18">
        <f t="shared" si="5"/>
        <v>1.0569145758661889</v>
      </c>
      <c r="R22" s="18">
        <f t="shared" si="6"/>
        <v>1.0982404692082111</v>
      </c>
      <c r="S22" s="18">
        <f t="shared" si="7"/>
        <v>1.718475073313783</v>
      </c>
      <c r="T22" s="4"/>
      <c r="U22" s="5"/>
    </row>
    <row r="23" spans="1:21" s="3" customFormat="1" ht="20.149999999999999" customHeight="1" x14ac:dyDescent="0.25">
      <c r="A23" s="28" t="s">
        <v>39</v>
      </c>
      <c r="B23" s="24" t="s">
        <v>14</v>
      </c>
      <c r="C23" s="25" t="s">
        <v>42</v>
      </c>
      <c r="D23" s="19">
        <v>2232</v>
      </c>
      <c r="E23" s="21">
        <v>1996.6666666666667</v>
      </c>
      <c r="F23" s="21">
        <v>1488</v>
      </c>
      <c r="G23" s="21">
        <v>1914.5</v>
      </c>
      <c r="H23" s="21">
        <v>1705</v>
      </c>
      <c r="I23" s="21">
        <v>1713.5166666666667</v>
      </c>
      <c r="J23" s="22">
        <v>1023</v>
      </c>
      <c r="K23" s="21">
        <v>1684.3333333333333</v>
      </c>
      <c r="L23" s="22">
        <v>951</v>
      </c>
      <c r="M23" s="8">
        <f t="shared" si="1"/>
        <v>3.9013494567122327</v>
      </c>
      <c r="N23" s="9">
        <f t="shared" si="2"/>
        <v>3.7842621801612335</v>
      </c>
      <c r="O23" s="10">
        <f t="shared" si="3"/>
        <v>7.6856116368734666</v>
      </c>
      <c r="P23" s="18">
        <f t="shared" si="4"/>
        <v>0.89456391875746721</v>
      </c>
      <c r="Q23" s="18">
        <f t="shared" si="5"/>
        <v>1.2866263440860215</v>
      </c>
      <c r="R23" s="18">
        <f t="shared" si="6"/>
        <v>1.0049951124144672</v>
      </c>
      <c r="S23" s="18">
        <f t="shared" si="7"/>
        <v>1.6464646464646464</v>
      </c>
      <c r="T23" s="4"/>
      <c r="U23" s="5"/>
    </row>
    <row r="24" spans="1:21" s="3" customFormat="1" ht="20.149999999999999" customHeight="1" x14ac:dyDescent="0.25">
      <c r="A24" s="28" t="s">
        <v>39</v>
      </c>
      <c r="B24" s="24" t="s">
        <v>17</v>
      </c>
      <c r="C24" s="25" t="s">
        <v>48</v>
      </c>
      <c r="D24" s="19">
        <v>1860</v>
      </c>
      <c r="E24" s="21">
        <v>1722</v>
      </c>
      <c r="F24" s="21">
        <v>1116</v>
      </c>
      <c r="G24" s="21">
        <v>1441</v>
      </c>
      <c r="H24" s="21">
        <v>1364</v>
      </c>
      <c r="I24" s="21">
        <v>1422</v>
      </c>
      <c r="J24" s="22">
        <v>1023</v>
      </c>
      <c r="K24" s="21">
        <v>1757</v>
      </c>
      <c r="L24" s="22">
        <v>861</v>
      </c>
      <c r="M24" s="8">
        <f t="shared" si="1"/>
        <v>3.6515679442508713</v>
      </c>
      <c r="N24" s="9">
        <f t="shared" si="2"/>
        <v>3.7142857142857144</v>
      </c>
      <c r="O24" s="10">
        <f t="shared" si="3"/>
        <v>7.3658536585365857</v>
      </c>
      <c r="P24" s="18">
        <f t="shared" si="4"/>
        <v>0.9258064516129032</v>
      </c>
      <c r="Q24" s="18">
        <f t="shared" si="5"/>
        <v>1.2912186379928314</v>
      </c>
      <c r="R24" s="18">
        <f t="shared" si="6"/>
        <v>1.0425219941348973</v>
      </c>
      <c r="S24" s="18">
        <f t="shared" si="7"/>
        <v>1.7174975562072337</v>
      </c>
      <c r="T24" s="4"/>
      <c r="U24" s="5"/>
    </row>
    <row r="25" spans="1:21" s="3" customFormat="1" ht="20.149999999999999" customHeight="1" x14ac:dyDescent="0.25">
      <c r="A25" s="28" t="s">
        <v>39</v>
      </c>
      <c r="B25" s="24" t="s">
        <v>8</v>
      </c>
      <c r="C25" s="25" t="s">
        <v>42</v>
      </c>
      <c r="D25" s="19">
        <v>2976</v>
      </c>
      <c r="E25" s="21">
        <v>2604</v>
      </c>
      <c r="F25" s="21">
        <v>744</v>
      </c>
      <c r="G25" s="21">
        <v>1001.3333333333333</v>
      </c>
      <c r="H25" s="21">
        <v>2387</v>
      </c>
      <c r="I25" s="21">
        <v>2329</v>
      </c>
      <c r="J25" s="22">
        <v>682</v>
      </c>
      <c r="K25" s="21">
        <v>956</v>
      </c>
      <c r="L25" s="22">
        <v>794</v>
      </c>
      <c r="M25" s="8">
        <f t="shared" si="1"/>
        <v>6.2128463476070532</v>
      </c>
      <c r="N25" s="9">
        <f t="shared" si="2"/>
        <v>2.465155331654072</v>
      </c>
      <c r="O25" s="10">
        <f t="shared" si="3"/>
        <v>8.6780016792611239</v>
      </c>
      <c r="P25" s="18">
        <f t="shared" si="4"/>
        <v>0.875</v>
      </c>
      <c r="Q25" s="18">
        <f t="shared" si="5"/>
        <v>1.3458781362007168</v>
      </c>
      <c r="R25" s="18">
        <f t="shared" si="6"/>
        <v>0.97570171763720148</v>
      </c>
      <c r="S25" s="18">
        <f t="shared" si="7"/>
        <v>1.4017595307917889</v>
      </c>
      <c r="T25" s="4"/>
      <c r="U25" s="5"/>
    </row>
    <row r="26" spans="1:21" s="3" customFormat="1" ht="20.149999999999999" customHeight="1" x14ac:dyDescent="0.25">
      <c r="A26" s="28" t="s">
        <v>39</v>
      </c>
      <c r="B26" s="24" t="s">
        <v>7</v>
      </c>
      <c r="C26" s="25" t="s">
        <v>44</v>
      </c>
      <c r="D26" s="19">
        <v>1860</v>
      </c>
      <c r="E26" s="21">
        <v>1766.5</v>
      </c>
      <c r="F26" s="21">
        <v>744</v>
      </c>
      <c r="G26" s="21">
        <v>1069.75</v>
      </c>
      <c r="H26" s="21">
        <v>1705</v>
      </c>
      <c r="I26" s="21">
        <v>1708</v>
      </c>
      <c r="J26" s="22">
        <v>682</v>
      </c>
      <c r="K26" s="21">
        <v>1101.25</v>
      </c>
      <c r="L26" s="22">
        <v>819</v>
      </c>
      <c r="M26" s="8">
        <f t="shared" si="1"/>
        <v>4.2423687423687424</v>
      </c>
      <c r="N26" s="9">
        <f t="shared" si="2"/>
        <v>2.6507936507936507</v>
      </c>
      <c r="O26" s="10">
        <f t="shared" si="3"/>
        <v>6.8931623931623935</v>
      </c>
      <c r="P26" s="18">
        <f t="shared" si="4"/>
        <v>0.9497311827956989</v>
      </c>
      <c r="Q26" s="18">
        <f t="shared" si="5"/>
        <v>1.4378360215053763</v>
      </c>
      <c r="R26" s="18">
        <f t="shared" si="6"/>
        <v>1.0017595307917888</v>
      </c>
      <c r="S26" s="18">
        <f t="shared" si="7"/>
        <v>1.6147360703812317</v>
      </c>
      <c r="T26" s="4"/>
      <c r="U26" s="5"/>
    </row>
    <row r="27" spans="1:21" s="3" customFormat="1" ht="20.149999999999999" customHeight="1" x14ac:dyDescent="0.25">
      <c r="A27" s="28" t="s">
        <v>39</v>
      </c>
      <c r="B27" s="24" t="s">
        <v>22</v>
      </c>
      <c r="C27" s="25" t="s">
        <v>49</v>
      </c>
      <c r="D27" s="19">
        <v>744</v>
      </c>
      <c r="E27" s="21">
        <v>640.5</v>
      </c>
      <c r="F27" s="21">
        <v>372</v>
      </c>
      <c r="G27" s="21">
        <v>283.5</v>
      </c>
      <c r="H27" s="21">
        <v>682</v>
      </c>
      <c r="I27" s="21">
        <v>574.33333333333326</v>
      </c>
      <c r="J27" s="22">
        <v>341</v>
      </c>
      <c r="K27" s="21">
        <v>286.5</v>
      </c>
      <c r="L27" s="22">
        <v>71</v>
      </c>
      <c r="M27" s="8">
        <f t="shared" si="1"/>
        <v>17.110328638497652</v>
      </c>
      <c r="N27" s="9">
        <f t="shared" si="2"/>
        <v>8.0281690140845079</v>
      </c>
      <c r="O27" s="10">
        <f t="shared" si="3"/>
        <v>25.13849765258216</v>
      </c>
      <c r="P27" s="18">
        <f t="shared" si="4"/>
        <v>0.86088709677419351</v>
      </c>
      <c r="Q27" s="18">
        <f t="shared" si="5"/>
        <v>0.76209677419354838</v>
      </c>
      <c r="R27" s="18">
        <f t="shared" si="6"/>
        <v>0.84213098729227753</v>
      </c>
      <c r="S27" s="18">
        <f t="shared" si="7"/>
        <v>0.84017595307917892</v>
      </c>
      <c r="T27" s="4"/>
      <c r="U27" s="5"/>
    </row>
    <row r="28" spans="1:21" s="3" customFormat="1" ht="20.149999999999999" customHeight="1" x14ac:dyDescent="0.25">
      <c r="A28" s="28" t="s">
        <v>39</v>
      </c>
      <c r="B28" s="24" t="s">
        <v>24</v>
      </c>
      <c r="C28" s="25" t="s">
        <v>49</v>
      </c>
      <c r="D28" s="19">
        <v>1116</v>
      </c>
      <c r="E28" s="21">
        <v>1024</v>
      </c>
      <c r="F28" s="21">
        <v>372</v>
      </c>
      <c r="G28" s="21">
        <v>325.5</v>
      </c>
      <c r="H28" s="21">
        <v>1023</v>
      </c>
      <c r="I28" s="21">
        <v>943.5</v>
      </c>
      <c r="J28" s="22">
        <v>341</v>
      </c>
      <c r="K28" s="21">
        <v>275</v>
      </c>
      <c r="L28" s="22">
        <v>278</v>
      </c>
      <c r="M28" s="8">
        <f t="shared" si="1"/>
        <v>7.0773381294964031</v>
      </c>
      <c r="N28" s="9">
        <f t="shared" si="2"/>
        <v>2.1600719424460433</v>
      </c>
      <c r="O28" s="10">
        <f t="shared" si="3"/>
        <v>9.2374100719424455</v>
      </c>
      <c r="P28" s="18">
        <f t="shared" si="4"/>
        <v>0.91756272401433692</v>
      </c>
      <c r="Q28" s="18">
        <f t="shared" si="5"/>
        <v>0.875</v>
      </c>
      <c r="R28" s="18">
        <f t="shared" si="6"/>
        <v>0.92228739002932547</v>
      </c>
      <c r="S28" s="18">
        <f t="shared" si="7"/>
        <v>0.80645161290322576</v>
      </c>
      <c r="T28" s="4"/>
      <c r="U28" s="5"/>
    </row>
    <row r="29" spans="1:21" s="3" customFormat="1" ht="20.149999999999999" customHeight="1" x14ac:dyDescent="0.25">
      <c r="A29" s="28" t="s">
        <v>39</v>
      </c>
      <c r="B29" s="24" t="s">
        <v>20</v>
      </c>
      <c r="C29" s="25" t="s">
        <v>50</v>
      </c>
      <c r="D29" s="19">
        <v>1782.5</v>
      </c>
      <c r="E29" s="21">
        <v>1866</v>
      </c>
      <c r="F29" s="21">
        <v>713</v>
      </c>
      <c r="G29" s="21">
        <v>698</v>
      </c>
      <c r="H29" s="21">
        <v>1426</v>
      </c>
      <c r="I29" s="21">
        <v>1635.5</v>
      </c>
      <c r="J29" s="22">
        <v>356.5</v>
      </c>
      <c r="K29" s="21">
        <v>361.5</v>
      </c>
      <c r="L29" s="22">
        <v>335</v>
      </c>
      <c r="M29" s="8">
        <f t="shared" si="1"/>
        <v>10.452238805970149</v>
      </c>
      <c r="N29" s="9">
        <f t="shared" si="2"/>
        <v>3.1626865671641791</v>
      </c>
      <c r="O29" s="10">
        <f t="shared" si="3"/>
        <v>13.614925373134328</v>
      </c>
      <c r="P29" s="18">
        <f t="shared" si="4"/>
        <v>1.0468443197755961</v>
      </c>
      <c r="Q29" s="18">
        <f t="shared" si="5"/>
        <v>0.97896213183730718</v>
      </c>
      <c r="R29" s="18">
        <f t="shared" si="6"/>
        <v>1.1469144460028051</v>
      </c>
      <c r="S29" s="18">
        <f t="shared" si="7"/>
        <v>1.0140252454417953</v>
      </c>
      <c r="T29" s="4"/>
      <c r="U29" s="5"/>
    </row>
    <row r="30" spans="1:21" s="3" customFormat="1" ht="20.149999999999999" customHeight="1" x14ac:dyDescent="0.25">
      <c r="A30" s="28" t="s">
        <v>39</v>
      </c>
      <c r="B30" s="24" t="s">
        <v>21</v>
      </c>
      <c r="C30" s="25" t="s">
        <v>49</v>
      </c>
      <c r="D30" s="19">
        <v>2604</v>
      </c>
      <c r="E30" s="21">
        <v>2489.75</v>
      </c>
      <c r="F30" s="21">
        <v>744</v>
      </c>
      <c r="G30" s="21">
        <v>654</v>
      </c>
      <c r="H30" s="21">
        <v>2387</v>
      </c>
      <c r="I30" s="21">
        <v>2215.75</v>
      </c>
      <c r="J30" s="22">
        <v>682</v>
      </c>
      <c r="K30" s="21">
        <v>631.5</v>
      </c>
      <c r="L30" s="22">
        <v>172</v>
      </c>
      <c r="M30" s="8">
        <f t="shared" si="1"/>
        <v>27.357558139534884</v>
      </c>
      <c r="N30" s="9">
        <f t="shared" si="2"/>
        <v>7.4738372093023253</v>
      </c>
      <c r="O30" s="10">
        <f t="shared" si="3"/>
        <v>34.831395348837212</v>
      </c>
      <c r="P30" s="18">
        <f t="shared" si="4"/>
        <v>0.95612519201228874</v>
      </c>
      <c r="Q30" s="18">
        <f t="shared" si="5"/>
        <v>0.87903225806451613</v>
      </c>
      <c r="R30" s="18">
        <f t="shared" si="6"/>
        <v>0.92825722664432342</v>
      </c>
      <c r="S30" s="18">
        <f t="shared" si="7"/>
        <v>0.92595307917888559</v>
      </c>
      <c r="T30" s="4"/>
      <c r="U30" s="5"/>
    </row>
    <row r="31" spans="1:21" s="3" customFormat="1" ht="20.149999999999999" customHeight="1" x14ac:dyDescent="0.25">
      <c r="A31" s="28" t="s">
        <v>39</v>
      </c>
      <c r="B31" s="24" t="s">
        <v>19</v>
      </c>
      <c r="C31" s="25" t="s">
        <v>51</v>
      </c>
      <c r="D31" s="19">
        <v>1782.5</v>
      </c>
      <c r="E31" s="21">
        <v>1771</v>
      </c>
      <c r="F31" s="21">
        <v>356.5</v>
      </c>
      <c r="G31" s="21">
        <v>287.5</v>
      </c>
      <c r="H31" s="21">
        <v>1782.5</v>
      </c>
      <c r="I31" s="21">
        <v>1759.5</v>
      </c>
      <c r="J31" s="22">
        <v>356.5</v>
      </c>
      <c r="K31" s="21">
        <v>299</v>
      </c>
      <c r="L31" s="22">
        <v>322</v>
      </c>
      <c r="M31" s="8">
        <f t="shared" si="1"/>
        <v>10.964285714285714</v>
      </c>
      <c r="N31" s="9">
        <f t="shared" si="2"/>
        <v>1.8214285714285714</v>
      </c>
      <c r="O31" s="10">
        <f t="shared" si="3"/>
        <v>12.785714285714286</v>
      </c>
      <c r="P31" s="18">
        <f t="shared" si="4"/>
        <v>0.99354838709677418</v>
      </c>
      <c r="Q31" s="18">
        <f t="shared" si="5"/>
        <v>0.80645161290322576</v>
      </c>
      <c r="R31" s="18">
        <f t="shared" si="6"/>
        <v>0.98709677419354835</v>
      </c>
      <c r="S31" s="18">
        <f t="shared" si="7"/>
        <v>0.83870967741935487</v>
      </c>
      <c r="T31" s="4"/>
      <c r="U31" s="5"/>
    </row>
    <row r="32" spans="1:21" s="3" customFormat="1" ht="20.149999999999999" customHeight="1" x14ac:dyDescent="0.25">
      <c r="A32" s="28" t="s">
        <v>39</v>
      </c>
      <c r="B32" s="24" t="s">
        <v>23</v>
      </c>
      <c r="C32" s="25" t="s">
        <v>49</v>
      </c>
      <c r="D32" s="19">
        <v>1116</v>
      </c>
      <c r="E32" s="21">
        <v>1119.25</v>
      </c>
      <c r="F32" s="21">
        <v>1488</v>
      </c>
      <c r="G32" s="21">
        <v>1254</v>
      </c>
      <c r="H32" s="21">
        <v>1023</v>
      </c>
      <c r="I32" s="21">
        <v>937</v>
      </c>
      <c r="J32" s="22">
        <v>1364</v>
      </c>
      <c r="K32" s="21">
        <v>1145</v>
      </c>
      <c r="L32" s="22">
        <v>818</v>
      </c>
      <c r="M32" s="8">
        <f t="shared" si="1"/>
        <v>2.513753056234719</v>
      </c>
      <c r="N32" s="9">
        <f t="shared" si="2"/>
        <v>2.9327628361858191</v>
      </c>
      <c r="O32" s="10">
        <f t="shared" si="3"/>
        <v>5.4465158924205381</v>
      </c>
      <c r="P32" s="18">
        <f t="shared" si="4"/>
        <v>1.0029121863799284</v>
      </c>
      <c r="Q32" s="18">
        <f t="shared" si="5"/>
        <v>0.842741935483871</v>
      </c>
      <c r="R32" s="18">
        <f t="shared" si="6"/>
        <v>0.91593352883675461</v>
      </c>
      <c r="S32" s="18">
        <f t="shared" si="7"/>
        <v>0.83944281524926689</v>
      </c>
      <c r="T32" s="4"/>
      <c r="U32" s="5"/>
    </row>
  </sheetData>
  <mergeCells count="21">
    <mergeCell ref="C6:C7"/>
    <mergeCell ref="D6:E6"/>
    <mergeCell ref="F6:G6"/>
    <mergeCell ref="H6:I6"/>
    <mergeCell ref="J6:K6"/>
    <mergeCell ref="A3:S3"/>
    <mergeCell ref="R5:S5"/>
    <mergeCell ref="P6:P7"/>
    <mergeCell ref="Q6:Q7"/>
    <mergeCell ref="R6:R7"/>
    <mergeCell ref="S6:S7"/>
    <mergeCell ref="L5:L7"/>
    <mergeCell ref="M5:O5"/>
    <mergeCell ref="M6:M7"/>
    <mergeCell ref="N6:N7"/>
    <mergeCell ref="O6:O7"/>
    <mergeCell ref="P5:Q5"/>
    <mergeCell ref="D5:G5"/>
    <mergeCell ref="H5:K5"/>
    <mergeCell ref="A6:A7"/>
    <mergeCell ref="B6:B7"/>
  </mergeCells>
  <conditionalFormatting sqref="P8:S32">
    <cfRule type="cellIs" dxfId="2" priority="1" operator="between">
      <formula>0.75</formula>
      <formula>0.95</formula>
    </cfRule>
    <cfRule type="cellIs" dxfId="1" priority="2" operator="lessThan">
      <formula>0.75</formula>
    </cfRule>
    <cfRule type="cellIs" dxfId="0" priority="3" operator="greaterThan">
      <formula>0.95</formula>
    </cfRule>
  </conditionalFormatting>
  <dataValidations count="2">
    <dataValidation type="decimal" operator="greaterThanOrEqual" allowBlank="1" showInputMessage="1" showErrorMessage="1" sqref="D9:L32" xr:uid="{D22BBC64-7774-4A2E-8567-0A10B5F57E52}">
      <formula1>0</formula1>
    </dataValidation>
    <dataValidation type="list" allowBlank="1" showInputMessage="1" showErrorMessage="1" sqref="C9:C32" xr:uid="{6B5978BE-64A9-4581-A321-AB7AC10C8184}">
      <formula1>Specialties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operator="greaterThan" allowBlank="1" showInputMessage="1" showErrorMessage="1" errorTitle="This is not in ward data" error="Please check the 'Wards' tab to ensure your ward name isn't already in the Ward reference data._x000a_Please select continue to accept your entered ward name." xr:uid="{FC1A27D4-C14C-46B0-B73A-13AC9C99A760}">
          <x14:formula1>
            <xm:f>INDIRECT("'Wards'!F" &amp; MATCH(INDIRECT("D" &amp; ROW()),'X:\Hard Truths and Safer Staffing\1. SAFE STAFFING REPORT (Hard Truths)\2025\6. June 2025\Development\[NStf-Fil V44.22_PAHJun.xlsm]Wards'!#REF!,0) &amp; ":F" &amp; (MATCH(INDIRECT("D" &amp; ROW()),'X:\Hard Truths and Safer Staffing\1. SAFE STAFFING REPORT (Hard Truths)\2025\6. June 2025\Development\[NStf-Fil V44.22_PAHJun.xlsm]Wards'!#REF!,0) + COUNTIF('X:\Hard Truths and Safer Staffing\1. SAFE STAFFING REPORT (Hard Truths)\2025\6. June 2025\Development\[NStf-Fil V44.22_PAHJun.xlsm]Wards'!#REF!,INDIRECT("D" &amp; ROW()))-1))</xm:f>
          </x14:formula1>
          <xm:sqref>B9:B32</xm:sqref>
        </x14:dataValidation>
        <x14:dataValidation type="list" allowBlank="1" showInputMessage="1" showErrorMessage="1" xr:uid="{9AF713B3-9908-4479-8CF6-4A4E21F52279}">
          <x14:formula1>
            <xm:f>INDIRECT("'Reference Data'!" &amp; 'X:\Hard Truths and Safer Staffing\1. SAFE STAFFING REPORT (Hard Truths)\2025\6. June 2025\Development\[NStf-Fil V44.22_PAHJun.xlsm]Reference Data'!#REF!)</xm:f>
          </x14:formula1>
          <xm:sqref>A9:A32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Dellow David (RQW) Pr Alexandra Hosp Tr</dc:creator>
  <cp:lastModifiedBy>COLLINGS, Charlotte (THE PRINCESS ALEXANDRA HOSPITAL N</cp:lastModifiedBy>
  <dcterms:created xsi:type="dcterms:W3CDTF">2023-02-15T12:57:34Z</dcterms:created>
  <dcterms:modified xsi:type="dcterms:W3CDTF">2025-11-12T08:39:23Z</dcterms:modified>
</cp:coreProperties>
</file>