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X:\Hard Truths and Safer Staffing\1. SAFE STAFFING REPORT (Hard Truths)\Ammended Submission forms\2025\"/>
    </mc:Choice>
  </mc:AlternateContent>
  <xr:revisionPtr revIDLastSave="0" documentId="13_ncr:1_{29C8A64A-62CF-4C90-88C7-E9A11C0F161A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Sheet1" sheetId="1" r:id="rId1"/>
  </sheets>
  <externalReferences>
    <externalReference r:id="rId2"/>
  </externalReferences>
  <definedNames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 l="1"/>
  <c r="Q8" i="1" l="1"/>
  <c r="S8" i="1"/>
  <c r="R8" i="1"/>
  <c r="P8" i="1"/>
  <c r="M8" i="1"/>
  <c r="N8" i="1"/>
  <c r="O8" i="1"/>
</calcChain>
</file>

<file path=xl/sharedStrings.xml><?xml version="1.0" encoding="utf-8"?>
<sst xmlns="http://schemas.openxmlformats.org/spreadsheetml/2006/main" count="102" uniqueCount="52">
  <si>
    <t>Total</t>
  </si>
  <si>
    <t>ITU &amp; HDU</t>
  </si>
  <si>
    <t>Saunders Unit</t>
  </si>
  <si>
    <t>Penn Ward</t>
  </si>
  <si>
    <t>Henry Moore Ward</t>
  </si>
  <si>
    <t>Harvey Ward</t>
  </si>
  <si>
    <t>John Snow Ward</t>
  </si>
  <si>
    <t>Charnley Ward</t>
  </si>
  <si>
    <t>AAU</t>
  </si>
  <si>
    <t>Harold Ward</t>
  </si>
  <si>
    <t>Kingsmoor General</t>
  </si>
  <si>
    <t>Lister Ward</t>
  </si>
  <si>
    <t>Locke Ward</t>
  </si>
  <si>
    <t>Ray Ward</t>
  </si>
  <si>
    <t>Tye Green Ward</t>
  </si>
  <si>
    <t>Nightingale Ward</t>
  </si>
  <si>
    <t>Opal Unit</t>
  </si>
  <si>
    <t>Winter Ward</t>
  </si>
  <si>
    <t>Fleming Ward</t>
  </si>
  <si>
    <t>Neo-Natal Unit</t>
  </si>
  <si>
    <t>Dolphin Ward</t>
  </si>
  <si>
    <t>Labour Ward</t>
  </si>
  <si>
    <t>Birthing Unit</t>
  </si>
  <si>
    <t>Samson Ward</t>
  </si>
  <si>
    <t>Chamberlen Ward</t>
  </si>
  <si>
    <t>Day</t>
  </si>
  <si>
    <t>Night</t>
  </si>
  <si>
    <t>Cumulative count over the month of patients at 23:59 each day</t>
  </si>
  <si>
    <t>Care Hours Per Patient Day (CHPPD)</t>
  </si>
  <si>
    <t>Ward name</t>
  </si>
  <si>
    <t>Registered Nurses/Midwives</t>
  </si>
  <si>
    <t>Non-registered Nurses/Midwives (Care Staff)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</si>
  <si>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</si>
  <si>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</si>
  <si>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</si>
  <si>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</si>
  <si>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Hospital Site name</t>
  </si>
  <si>
    <t>Total monthly planned staff hours</t>
  </si>
  <si>
    <t>Total monthly actual staff hours</t>
  </si>
  <si>
    <t>PRINCESS ALEXANDRA HOSPITAL - RQWG0</t>
  </si>
  <si>
    <t>Specialty</t>
  </si>
  <si>
    <t>Safe Staffing (Rota Fill Rates and CHPPD) Collection</t>
  </si>
  <si>
    <t>300 - GENERAL MEDICINE</t>
  </si>
  <si>
    <t>192 - CRITICAL CARE MEDICINE</t>
  </si>
  <si>
    <t>100 - GENERAL SURGERY</t>
  </si>
  <si>
    <t>326 - ACUTE INTERNAL MEDICINE</t>
  </si>
  <si>
    <t>430 - GERIATRIC MEDICINE</t>
  </si>
  <si>
    <t>340 - RESPIRATORY MEDICINE</t>
  </si>
  <si>
    <t>302 - ENDOCRINOLOGY</t>
  </si>
  <si>
    <t>501 - OBSTETRICS</t>
  </si>
  <si>
    <t>420 - PAEDIATRICS</t>
  </si>
  <si>
    <t>422 - NEONATOLOGY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</si>
</sst>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5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0" borderId="0" xfId="0" applyFont="1"/>
    <xf numFmtId="0" fontId="1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7" fontId="3" fillId="0" borderId="0" xfId="0" applyNumberFormat="1" applyFont="1"/>
    <xf numFmtId="164" fontId="1" fillId="5" borderId="24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7" fillId="6" borderId="1" xfId="2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0" fontId="5" fillId="6" borderId="3" xfId="0" applyFont="1" applyFill="1" applyBorder="1" applyAlignment="1" applyProtection="1">
      <alignment horizontal="left" vertical="top" wrapText="1"/>
      <protection locked="0"/>
    </xf>
    <xf numFmtId="0" fontId="5" fillId="6" borderId="5" xfId="2" quotePrefix="1" applyFont="1" applyFill="1" applyBorder="1" applyAlignment="1" applyProtection="1">
      <alignment horizontal="left" vertical="center"/>
      <protection locked="0"/>
    </xf>
    <xf numFmtId="0" fontId="5" fillId="6" borderId="1" xfId="2" quotePrefix="1" applyFont="1" applyFill="1" applyBorder="1" applyAlignment="1" applyProtection="1">
      <alignment horizontal="left" vertical="center"/>
      <protection locked="0"/>
    </xf>
    <xf numFmtId="0" fontId="7" fillId="6" borderId="1" xfId="2" quotePrefix="1" applyFont="1" applyFill="1" applyBorder="1" applyAlignment="1" applyProtection="1">
      <alignment horizontal="left" vertical="center"/>
      <protection locked="0"/>
    </xf>
    <xf numFmtId="165" fontId="7" fillId="7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_TemplateDownload" xfId="2" xr:uid="{C5136AA1-BC00-47AE-A37F-6A7A758C4203}"/>
    <cellStyle name="Percent" xfId="1" builtinId="5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d%20Truths%20and%20Safer%20Staffing/1.%20SAFE%20STAFFING%20REPORT%20(Hard%20Truths)/2025/6.%20June%202025/Development/NStf-Fil%20V44.22_PAHJu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100 - GENERAL SURGERY</v>
          </cell>
        </row>
        <row r="3">
          <cell r="A3" t="str">
            <v>101 - UROLOGY</v>
          </cell>
        </row>
        <row r="4">
          <cell r="A4" t="str">
            <v>103 - BREAST SURGERY</v>
          </cell>
        </row>
        <row r="5">
          <cell r="A5" t="str">
            <v>107 - VASCULAR SURGERY</v>
          </cell>
        </row>
        <row r="6">
          <cell r="A6" t="str">
            <v>110 - TRAUMA &amp; ORTHOPAEDICS</v>
          </cell>
        </row>
        <row r="7">
          <cell r="A7" t="str">
            <v>120 - ENT</v>
          </cell>
        </row>
        <row r="8">
          <cell r="A8" t="str">
            <v>130 - OPHTHALMOLOGY</v>
          </cell>
        </row>
        <row r="9">
          <cell r="A9" t="str">
            <v>140 - ORAL SURGERY</v>
          </cell>
        </row>
        <row r="10">
          <cell r="A10" t="str">
            <v>141 - RESTORATIVE DENTISTRY</v>
          </cell>
        </row>
        <row r="11">
          <cell r="A11" t="str">
            <v>142 - PAEDIATRIC DENTISTRY</v>
          </cell>
        </row>
        <row r="12">
          <cell r="A12" t="str">
            <v>143 - ORTHODONTICS</v>
          </cell>
        </row>
        <row r="13">
          <cell r="A13" t="str">
            <v>145 - ORAL &amp; MAXILLO FACIAL SURGERY</v>
          </cell>
        </row>
        <row r="14">
          <cell r="A14" t="str">
            <v>150 - NEUROSURGERY</v>
          </cell>
        </row>
        <row r="15">
          <cell r="A15" t="str">
            <v>160 - PLASTIC SURGERY</v>
          </cell>
        </row>
        <row r="16">
          <cell r="A16" t="str">
            <v>170 - CARDIOTHORACIC SURGERY</v>
          </cell>
        </row>
        <row r="17">
          <cell r="A17" t="str">
            <v>171 - PAEDIATRIC SURGERY</v>
          </cell>
        </row>
        <row r="18">
          <cell r="A18" t="str">
            <v>180 - ACCIDENT &amp; EMERGENCY</v>
          </cell>
        </row>
        <row r="19">
          <cell r="A19" t="str">
            <v>190 - ANAESTHETICS</v>
          </cell>
        </row>
        <row r="20">
          <cell r="A20" t="str">
            <v>192 - CRITICAL CARE MEDICINE</v>
          </cell>
        </row>
        <row r="21">
          <cell r="A21" t="str">
            <v>300 - GENERAL MEDICINE</v>
          </cell>
        </row>
        <row r="22">
          <cell r="A22" t="str">
            <v>301 - GASTROENTEROLOGY</v>
          </cell>
        </row>
        <row r="23">
          <cell r="A23" t="str">
            <v>302 - ENDOCRINOLOGY</v>
          </cell>
        </row>
        <row r="24">
          <cell r="A24" t="str">
            <v>303 - CLINICAL HAEMATOLOGY</v>
          </cell>
        </row>
        <row r="25">
          <cell r="A25" t="str">
            <v>304 - CLINICAL PHYSIOLOGY</v>
          </cell>
        </row>
        <row r="26">
          <cell r="A26" t="str">
            <v>305 - CLINICAL PHARMACOLOGY</v>
          </cell>
        </row>
        <row r="27">
          <cell r="A27" t="str">
            <v>307 - DIABETIC MEDICINE</v>
          </cell>
        </row>
        <row r="28">
          <cell r="A28" t="str">
            <v>310 - AUDIOLOGICAL MEDICINE</v>
          </cell>
        </row>
        <row r="29">
          <cell r="A29" t="str">
            <v>313 - CLINICAL IMMUNOLOGY AND ALLERGY</v>
          </cell>
        </row>
        <row r="30">
          <cell r="A30" t="str">
            <v>314 - REHABILITATION</v>
          </cell>
        </row>
        <row r="31">
          <cell r="A31" t="str">
            <v>315 - PALLIATIVE MEDICINE</v>
          </cell>
        </row>
        <row r="32">
          <cell r="A32" t="str">
            <v>318 - INTERMEDIATE CARE</v>
          </cell>
        </row>
        <row r="33">
          <cell r="A33" t="str">
            <v>319 - RESPITE CARE</v>
          </cell>
        </row>
        <row r="34">
          <cell r="A34" t="str">
            <v>320 - CARDIOLOGY</v>
          </cell>
        </row>
        <row r="35">
          <cell r="A35" t="str">
            <v>321 - PAEDIATRIC CARDIOLOGY</v>
          </cell>
        </row>
        <row r="36">
          <cell r="A36" t="str">
            <v>323 - SPINAL INJURIES</v>
          </cell>
        </row>
        <row r="37">
          <cell r="A37" t="str">
            <v>325 - SPORTS AND EXERCISE MEDICINE</v>
          </cell>
        </row>
        <row r="38">
          <cell r="A38" t="str">
            <v>326 - ACUTE INTERNAL MEDICINE</v>
          </cell>
        </row>
        <row r="39">
          <cell r="A39" t="str">
            <v>328 - STROKE MEDICINE</v>
          </cell>
        </row>
        <row r="40">
          <cell r="A40" t="str">
            <v>330 - DERMATOLOGY</v>
          </cell>
        </row>
        <row r="41">
          <cell r="A41" t="str">
            <v>340 - RESPIRATORY MEDICINE</v>
          </cell>
        </row>
        <row r="42">
          <cell r="A42" t="str">
            <v>350 - INFECTIOUS DISEASES</v>
          </cell>
        </row>
        <row r="43">
          <cell r="A43" t="str">
            <v>352 - TROPICAL MEDICINE</v>
          </cell>
        </row>
        <row r="44">
          <cell r="A44" t="str">
            <v>360 - GENITOURINARY MEDICINE</v>
          </cell>
        </row>
        <row r="45">
          <cell r="A45" t="str">
            <v>361 - NEPHROLOGY</v>
          </cell>
        </row>
        <row r="46">
          <cell r="A46" t="str">
            <v>370 - MEDICAL ONCOLOGY</v>
          </cell>
        </row>
        <row r="47">
          <cell r="A47" t="str">
            <v>399 - PSYCHIATRY SERVICES</v>
          </cell>
        </row>
        <row r="48">
          <cell r="A48" t="str">
            <v>400 - NEUROLOGY</v>
          </cell>
        </row>
        <row r="49">
          <cell r="A49" t="str">
            <v>401 - CLINICAL NEURO-PHYSIOLOGY</v>
          </cell>
        </row>
        <row r="50">
          <cell r="A50" t="str">
            <v>410 - RHEUMATOLOGY</v>
          </cell>
        </row>
        <row r="51">
          <cell r="A51" t="str">
            <v>420 - PAEDIATRICS</v>
          </cell>
        </row>
        <row r="52">
          <cell r="A52" t="str">
            <v>421 - PAEDIATRIC NEUROLOGY</v>
          </cell>
        </row>
        <row r="53">
          <cell r="A53" t="str">
            <v>422 - NEONATOLOGY</v>
          </cell>
        </row>
        <row r="54">
          <cell r="A54" t="str">
            <v>424 - WELL BABIES</v>
          </cell>
        </row>
        <row r="55">
          <cell r="A55" t="str">
            <v>430 - GERIATRIC MEDICINE</v>
          </cell>
        </row>
        <row r="56">
          <cell r="A56" t="str">
            <v>450 - DENTAL MEDICINE SPECIALTIES</v>
          </cell>
        </row>
        <row r="57">
          <cell r="A57" t="str">
            <v>460 - MEDICAL OPHTHALMOLOGY</v>
          </cell>
        </row>
        <row r="58">
          <cell r="A58" t="str">
            <v>501 - OBSTETRICS</v>
          </cell>
        </row>
        <row r="59">
          <cell r="A59" t="str">
            <v>502 - GYNAECOLOGY</v>
          </cell>
        </row>
        <row r="60">
          <cell r="A60" t="str">
            <v>560 - MIDWIFE LED CARE</v>
          </cell>
        </row>
        <row r="61">
          <cell r="A61" t="str">
            <v>700 - LEARNING DISABILITY</v>
          </cell>
        </row>
        <row r="62">
          <cell r="A62" t="str">
            <v>710 - ADULT MENTAL ILLNESS</v>
          </cell>
        </row>
        <row r="63">
          <cell r="A63" t="str">
            <v>711 - CHILD AND ADOLESCENT PSYCHIATRY</v>
          </cell>
        </row>
        <row r="64">
          <cell r="A64" t="str">
            <v>712 - FORENSIC PSYCHIATRY</v>
          </cell>
        </row>
        <row r="65">
          <cell r="A65" t="str">
            <v>713 - PSYCHOTHERAPY</v>
          </cell>
        </row>
        <row r="66">
          <cell r="A66" t="str">
            <v>715 - OLD AGE PSYCHIATRY</v>
          </cell>
        </row>
        <row r="67">
          <cell r="A67" t="str">
            <v>800 - CLINICAL ONCOLOGY</v>
          </cell>
        </row>
        <row r="68">
          <cell r="A68" t="str">
            <v>810 - RADIOLOGY</v>
          </cell>
        </row>
        <row r="69">
          <cell r="A69" t="str">
            <v>822 - CHEMICAL PATHOLOGY</v>
          </cell>
        </row>
        <row r="70">
          <cell r="A70" t="str">
            <v>823 - HAEMATOLOGY</v>
          </cell>
        </row>
        <row r="71">
          <cell r="A71" t="str">
            <v>879 - COMMUNITY NURSING</v>
          </cell>
        </row>
        <row r="72">
          <cell r="A72" t="str">
            <v>901 - OCCUPATIONAL MEDICINE</v>
          </cell>
        </row>
        <row r="73">
          <cell r="A73" t="str">
            <v>903 - PUBLIC HEALTH MEDICINE</v>
          </cell>
        </row>
        <row r="74">
          <cell r="A74" t="str">
            <v>920 - ORTHOTICS AND PROSTHETICS</v>
          </cell>
        </row>
        <row r="75">
          <cell r="A75" t="str">
            <v>921 - GENETICS</v>
          </cell>
        </row>
        <row r="76">
          <cell r="A76" t="str">
            <v>922 - SEXUAL HEALTH SERVICES</v>
          </cell>
        </row>
        <row r="77">
          <cell r="A77" t="str">
            <v>923 - DIAGNOSTIC PATHOLOGY</v>
          </cell>
        </row>
        <row r="78">
          <cell r="A78" t="str">
            <v>924 - BLOOD DONOR CENTRES</v>
          </cell>
        </row>
        <row r="79">
          <cell r="A79" t="str">
            <v>925 - COMMUNITY CARE SERVICES</v>
          </cell>
        </row>
        <row r="80">
          <cell r="A80" t="str">
            <v>926 - THERAPY SERVICES</v>
          </cell>
        </row>
        <row r="81">
          <cell r="A81" t="str">
            <v>927 - PHYSICAL HEALTH REHABILITATION</v>
          </cell>
        </row>
        <row r="82">
          <cell r="A82" t="str">
            <v>928 - MENTAL HEALTH REHABILITATION</v>
          </cell>
        </row>
        <row r="83">
          <cell r="A83" t="str">
            <v>929 - NEURO-REHABILITATION</v>
          </cell>
        </row>
        <row r="84">
          <cell r="A84" t="str">
            <v>996 - PSYCHIATRIC INTENSIVE CARE UNIT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2"/>
  <sheetViews>
    <sheetView tabSelected="1" zoomScale="80" zoomScaleNormal="80" workbookViewId="0">
      <selection activeCell="D9" sqref="D9:O14"/>
    </sheetView>
  </sheetViews>
  <sheetFormatPr defaultRowHeight="15" x14ac:dyDescent="0.25"/>
  <cols>
    <col min="1" max="1" width="27.5703125" customWidth="1"/>
    <col min="2" max="2" width="20.42578125" customWidth="1"/>
    <col min="3" max="3" width="43.7109375" customWidth="1"/>
    <col min="4" max="12" width="12.5703125" style="1" customWidth="1"/>
    <col min="13" max="19" width="15.5703125" style="1" customWidth="1"/>
    <col min="20" max="20" width="12.5703125" style="1" customWidth="1"/>
    <col min="21" max="21" width="12.5703125" style="2" customWidth="1"/>
  </cols>
  <sheetData>
    <row r="2" spans="1:21" ht="0.95" customHeight="1" x14ac:dyDescent="0.25"/>
    <row r="3" spans="1:21" s="3" customFormat="1" ht="27.6" customHeight="1" x14ac:dyDescent="0.25">
      <c r="A3" s="36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"/>
      <c r="U3" s="5"/>
    </row>
    <row r="4" spans="1:21" ht="15.75" thickBot="1" x14ac:dyDescent="0.3"/>
    <row r="5" spans="1:21" ht="20.100000000000001" customHeight="1" thickBot="1" x14ac:dyDescent="0.35">
      <c r="A5" s="17">
        <v>45444</v>
      </c>
      <c r="B5" s="13"/>
      <c r="C5" s="13"/>
      <c r="D5" s="51" t="s">
        <v>25</v>
      </c>
      <c r="E5" s="52"/>
      <c r="F5" s="52"/>
      <c r="G5" s="52"/>
      <c r="H5" s="52" t="s">
        <v>26</v>
      </c>
      <c r="I5" s="52"/>
      <c r="J5" s="52"/>
      <c r="K5" s="53"/>
      <c r="L5" s="45" t="s">
        <v>27</v>
      </c>
      <c r="M5" s="48" t="s">
        <v>28</v>
      </c>
      <c r="N5" s="49"/>
      <c r="O5" s="38"/>
      <c r="P5" s="48" t="s">
        <v>25</v>
      </c>
      <c r="Q5" s="50"/>
      <c r="R5" s="37" t="s">
        <v>26</v>
      </c>
      <c r="S5" s="38"/>
    </row>
    <row r="6" spans="1:21" ht="50.45" customHeight="1" x14ac:dyDescent="0.25">
      <c r="A6" s="54" t="s">
        <v>36</v>
      </c>
      <c r="B6" s="56" t="s">
        <v>29</v>
      </c>
      <c r="C6" s="30" t="s">
        <v>40</v>
      </c>
      <c r="D6" s="32" t="s">
        <v>30</v>
      </c>
      <c r="E6" s="33"/>
      <c r="F6" s="34" t="s">
        <v>31</v>
      </c>
      <c r="G6" s="33"/>
      <c r="H6" s="34" t="s">
        <v>30</v>
      </c>
      <c r="I6" s="33"/>
      <c r="J6" s="34" t="s">
        <v>31</v>
      </c>
      <c r="K6" s="35"/>
      <c r="L6" s="46"/>
      <c r="M6" s="39" t="s">
        <v>30</v>
      </c>
      <c r="N6" s="41" t="s">
        <v>32</v>
      </c>
      <c r="O6" s="43" t="s">
        <v>33</v>
      </c>
      <c r="P6" s="39" t="s">
        <v>34</v>
      </c>
      <c r="Q6" s="41" t="s">
        <v>35</v>
      </c>
      <c r="R6" s="41" t="s">
        <v>34</v>
      </c>
      <c r="S6" s="43" t="s">
        <v>35</v>
      </c>
    </row>
    <row r="7" spans="1:21" ht="60" x14ac:dyDescent="0.25">
      <c r="A7" s="55"/>
      <c r="B7" s="57"/>
      <c r="C7" s="31"/>
      <c r="D7" s="14" t="s">
        <v>37</v>
      </c>
      <c r="E7" s="15" t="s">
        <v>38</v>
      </c>
      <c r="F7" s="15" t="s">
        <v>37</v>
      </c>
      <c r="G7" s="15" t="s">
        <v>38</v>
      </c>
      <c r="H7" s="15" t="s">
        <v>37</v>
      </c>
      <c r="I7" s="15" t="s">
        <v>38</v>
      </c>
      <c r="J7" s="15" t="s">
        <v>37</v>
      </c>
      <c r="K7" s="16" t="s">
        <v>38</v>
      </c>
      <c r="L7" s="47"/>
      <c r="M7" s="40"/>
      <c r="N7" s="42"/>
      <c r="O7" s="44"/>
      <c r="P7" s="40"/>
      <c r="Q7" s="42"/>
      <c r="R7" s="42"/>
      <c r="S7" s="44"/>
    </row>
    <row r="8" spans="1:21" s="3" customFormat="1" ht="19.5" customHeight="1" x14ac:dyDescent="0.25">
      <c r="A8" s="11"/>
      <c r="B8" s="6" t="s">
        <v>0</v>
      </c>
      <c r="C8" s="12"/>
      <c r="D8" s="7">
        <f t="shared" ref="D8:L8" si="0">SUM(D9:D32)</f>
        <v>42758</v>
      </c>
      <c r="E8" s="7">
        <f t="shared" si="0"/>
        <v>40823.649999999994</v>
      </c>
      <c r="F8" s="7">
        <f t="shared" si="0"/>
        <v>20414.5</v>
      </c>
      <c r="G8" s="7">
        <f t="shared" si="0"/>
        <v>22920.683333333334</v>
      </c>
      <c r="H8" s="7">
        <f t="shared" si="0"/>
        <v>34549.5</v>
      </c>
      <c r="I8" s="7">
        <f t="shared" si="0"/>
        <v>34750.97</v>
      </c>
      <c r="J8" s="7">
        <f t="shared" si="0"/>
        <v>17082</v>
      </c>
      <c r="K8" s="7">
        <f t="shared" si="0"/>
        <v>21530.983333333334</v>
      </c>
      <c r="L8" s="7">
        <f t="shared" si="0"/>
        <v>15129</v>
      </c>
      <c r="M8" s="8">
        <f>SUM((E8+I8)/L8)</f>
        <v>4.9953480071386078</v>
      </c>
      <c r="N8" s="9">
        <f>SUM((G8+K8)/L8)</f>
        <v>2.9381761297287774</v>
      </c>
      <c r="O8" s="10">
        <f>SUM((E8+G8+I8+K8)/L8)</f>
        <v>7.9335241368673852</v>
      </c>
      <c r="P8" s="18">
        <f>SUM(E8/D8)</f>
        <v>0.95476051265260287</v>
      </c>
      <c r="Q8" s="18">
        <f>SUM(G8/F8)</f>
        <v>1.1227648648427997</v>
      </c>
      <c r="R8" s="18">
        <f>SUM(I8/H8)</f>
        <v>1.0058313434347821</v>
      </c>
      <c r="S8" s="18">
        <f>SUM(K8/J8)</f>
        <v>1.2604486203801273</v>
      </c>
      <c r="T8" s="4"/>
      <c r="U8" s="5"/>
    </row>
    <row r="9" spans="1:21" s="3" customFormat="1" ht="20.100000000000001" customHeight="1" x14ac:dyDescent="0.25">
      <c r="A9" s="23" t="s">
        <v>39</v>
      </c>
      <c r="B9" s="24" t="s">
        <v>5</v>
      </c>
      <c r="C9" s="25" t="s">
        <v>42</v>
      </c>
      <c r="D9" s="19">
        <v>1488</v>
      </c>
      <c r="E9" s="19">
        <v>1306</v>
      </c>
      <c r="F9" s="19">
        <v>744</v>
      </c>
      <c r="G9" s="19">
        <v>926.5</v>
      </c>
      <c r="H9" s="19">
        <v>1023</v>
      </c>
      <c r="I9" s="19">
        <v>1011</v>
      </c>
      <c r="J9" s="19">
        <v>682</v>
      </c>
      <c r="K9" s="19">
        <v>867.5</v>
      </c>
      <c r="L9" s="19">
        <v>619</v>
      </c>
      <c r="M9" s="29">
        <v>3.7431340872374799</v>
      </c>
      <c r="N9" s="29">
        <v>2.8982229402261712</v>
      </c>
      <c r="O9" s="29">
        <v>6.6413570274636511</v>
      </c>
      <c r="P9" s="18">
        <v>0.91319444444444442</v>
      </c>
      <c r="Q9" s="18">
        <v>1.0013888888888889</v>
      </c>
      <c r="R9" s="18">
        <v>1</v>
      </c>
      <c r="S9" s="18">
        <v>1.115530303030303</v>
      </c>
      <c r="T9" s="4"/>
      <c r="U9" s="5"/>
    </row>
    <row r="10" spans="1:21" s="3" customFormat="1" ht="20.100000000000001" customHeight="1" x14ac:dyDescent="0.25">
      <c r="A10" s="23" t="s">
        <v>39</v>
      </c>
      <c r="B10" s="24" t="s">
        <v>4</v>
      </c>
      <c r="C10" s="25" t="s">
        <v>42</v>
      </c>
      <c r="D10" s="20">
        <v>1116</v>
      </c>
      <c r="E10" s="20">
        <v>1495.5</v>
      </c>
      <c r="F10" s="20">
        <v>744</v>
      </c>
      <c r="G10" s="20">
        <v>1057</v>
      </c>
      <c r="H10" s="21">
        <v>744</v>
      </c>
      <c r="I10" s="21">
        <v>1364</v>
      </c>
      <c r="J10" s="22">
        <v>682</v>
      </c>
      <c r="K10" s="21">
        <v>1001</v>
      </c>
      <c r="L10" s="22">
        <v>737</v>
      </c>
      <c r="M10" s="29">
        <v>3.8799185888738128</v>
      </c>
      <c r="N10" s="29">
        <v>2.7924016282225237</v>
      </c>
      <c r="O10" s="29">
        <v>6.6723202170963365</v>
      </c>
      <c r="P10" s="18">
        <v>1.3342592592592593</v>
      </c>
      <c r="Q10" s="18">
        <v>1.4868055555555555</v>
      </c>
      <c r="R10" s="18">
        <v>1.8027777777777778</v>
      </c>
      <c r="S10" s="18">
        <v>1.4833333333333334</v>
      </c>
      <c r="T10" s="4"/>
      <c r="U10" s="5"/>
    </row>
    <row r="11" spans="1:21" s="3" customFormat="1" ht="20.100000000000001" customHeight="1" x14ac:dyDescent="0.25">
      <c r="A11" s="23" t="s">
        <v>39</v>
      </c>
      <c r="B11" s="24" t="s">
        <v>1</v>
      </c>
      <c r="C11" s="25" t="s">
        <v>43</v>
      </c>
      <c r="D11" s="19">
        <v>3565</v>
      </c>
      <c r="E11" s="21">
        <v>3416</v>
      </c>
      <c r="F11" s="21">
        <v>372</v>
      </c>
      <c r="G11" s="21">
        <v>351</v>
      </c>
      <c r="H11" s="21">
        <v>3565</v>
      </c>
      <c r="I11" s="21">
        <v>3606.5</v>
      </c>
      <c r="J11" s="22">
        <v>341</v>
      </c>
      <c r="K11" s="21">
        <v>368</v>
      </c>
      <c r="L11" s="22">
        <v>372</v>
      </c>
      <c r="M11" s="29">
        <v>18.877688172043012</v>
      </c>
      <c r="N11" s="29">
        <v>1.9327956989247312</v>
      </c>
      <c r="O11" s="29">
        <v>20.81048387096774</v>
      </c>
      <c r="P11" s="18">
        <v>0.89565217391304353</v>
      </c>
      <c r="Q11" s="18">
        <v>0.81527777777777777</v>
      </c>
      <c r="R11" s="18">
        <v>0.94456521739130439</v>
      </c>
      <c r="S11" s="18">
        <v>1.1848484848484848</v>
      </c>
      <c r="T11" s="4"/>
      <c r="U11" s="5"/>
    </row>
    <row r="12" spans="1:21" s="3" customFormat="1" ht="20.100000000000001" customHeight="1" x14ac:dyDescent="0.2">
      <c r="A12" s="26" t="s">
        <v>39</v>
      </c>
      <c r="B12" s="24" t="s">
        <v>6</v>
      </c>
      <c r="C12" s="25" t="s">
        <v>44</v>
      </c>
      <c r="D12" s="19">
        <v>744</v>
      </c>
      <c r="E12" s="21">
        <v>744.75</v>
      </c>
      <c r="F12" s="21">
        <v>373</v>
      </c>
      <c r="G12" s="21">
        <v>310</v>
      </c>
      <c r="H12" s="21">
        <v>682</v>
      </c>
      <c r="I12" s="21">
        <v>683</v>
      </c>
      <c r="J12" s="22">
        <v>341</v>
      </c>
      <c r="K12" s="21">
        <v>143</v>
      </c>
      <c r="L12" s="22">
        <v>249</v>
      </c>
      <c r="M12" s="29">
        <v>5.7339357429718874</v>
      </c>
      <c r="N12" s="29">
        <v>1.8192771084337349</v>
      </c>
      <c r="O12" s="29">
        <v>7.5532128514056227</v>
      </c>
      <c r="P12" s="18">
        <v>1.0131944444444445</v>
      </c>
      <c r="Q12" s="18">
        <v>0.70694444444444449</v>
      </c>
      <c r="R12" s="18">
        <v>1</v>
      </c>
      <c r="S12" s="18">
        <v>0.5060606060606061</v>
      </c>
      <c r="T12" s="4"/>
      <c r="U12" s="5"/>
    </row>
    <row r="13" spans="1:21" s="3" customFormat="1" ht="20.100000000000001" customHeight="1" x14ac:dyDescent="0.2">
      <c r="A13" s="27" t="s">
        <v>39</v>
      </c>
      <c r="B13" s="24" t="s">
        <v>3</v>
      </c>
      <c r="C13" s="25" t="s">
        <v>44</v>
      </c>
      <c r="D13" s="19">
        <v>1860</v>
      </c>
      <c r="E13" s="21">
        <v>1820</v>
      </c>
      <c r="F13" s="21">
        <v>1116</v>
      </c>
      <c r="G13" s="21">
        <v>1415.5</v>
      </c>
      <c r="H13" s="21">
        <v>1364</v>
      </c>
      <c r="I13" s="21">
        <v>1364</v>
      </c>
      <c r="J13" s="22">
        <v>682</v>
      </c>
      <c r="K13" s="21">
        <v>1229.75</v>
      </c>
      <c r="L13" s="22">
        <v>830</v>
      </c>
      <c r="M13" s="29">
        <v>3.8361445783132528</v>
      </c>
      <c r="N13" s="29">
        <v>3.1870481927710843</v>
      </c>
      <c r="O13" s="29">
        <v>7.0231927710843376</v>
      </c>
      <c r="P13" s="18">
        <v>1.0155555555555555</v>
      </c>
      <c r="Q13" s="18">
        <v>1.1923611111111112</v>
      </c>
      <c r="R13" s="18">
        <v>1</v>
      </c>
      <c r="S13" s="18">
        <v>1.6643939393939393</v>
      </c>
      <c r="T13" s="4"/>
      <c r="U13" s="5"/>
    </row>
    <row r="14" spans="1:21" s="3" customFormat="1" ht="20.100000000000001" customHeight="1" x14ac:dyDescent="0.2">
      <c r="A14" s="27" t="s">
        <v>39</v>
      </c>
      <c r="B14" s="24" t="s">
        <v>2</v>
      </c>
      <c r="C14" s="25" t="s">
        <v>45</v>
      </c>
      <c r="D14" s="19">
        <v>1860</v>
      </c>
      <c r="E14" s="21">
        <v>1715.1666666666665</v>
      </c>
      <c r="F14" s="21">
        <v>1116</v>
      </c>
      <c r="G14" s="21">
        <v>1549.25</v>
      </c>
      <c r="H14" s="21">
        <v>1116</v>
      </c>
      <c r="I14" s="21">
        <v>1364</v>
      </c>
      <c r="J14" s="22">
        <v>682</v>
      </c>
      <c r="K14" s="21">
        <v>1365.75</v>
      </c>
      <c r="L14" s="22">
        <v>840</v>
      </c>
      <c r="M14" s="29">
        <v>3.6656746031746028</v>
      </c>
      <c r="N14" s="29">
        <v>3.4702380952380953</v>
      </c>
      <c r="O14" s="29">
        <v>7.1359126984126977</v>
      </c>
      <c r="P14" s="18">
        <v>1.0226388888888889</v>
      </c>
      <c r="Q14" s="18">
        <v>1.1489969135802469</v>
      </c>
      <c r="R14" s="18">
        <v>1.2819444444444446</v>
      </c>
      <c r="S14" s="18">
        <v>1.5810606060606061</v>
      </c>
      <c r="T14" s="4"/>
      <c r="U14" s="5"/>
    </row>
    <row r="15" spans="1:21" s="3" customFormat="1" ht="20.100000000000001" customHeight="1" x14ac:dyDescent="0.2">
      <c r="A15" s="28" t="s">
        <v>39</v>
      </c>
      <c r="B15" s="24" t="s">
        <v>18</v>
      </c>
      <c r="C15" s="25" t="s">
        <v>42</v>
      </c>
      <c r="D15" s="19">
        <v>1860</v>
      </c>
      <c r="E15" s="21">
        <v>1580.75</v>
      </c>
      <c r="F15" s="21">
        <v>744</v>
      </c>
      <c r="G15" s="21">
        <v>758</v>
      </c>
      <c r="H15" s="21">
        <v>1364</v>
      </c>
      <c r="I15" s="21">
        <v>1342</v>
      </c>
      <c r="J15" s="22">
        <v>682</v>
      </c>
      <c r="K15" s="21">
        <v>715</v>
      </c>
      <c r="L15" s="22">
        <v>771</v>
      </c>
      <c r="M15" s="29">
        <v>3.7908560311284045</v>
      </c>
      <c r="N15" s="29">
        <v>1.9105058365758756</v>
      </c>
      <c r="O15" s="29">
        <v>5.7013618677042803</v>
      </c>
      <c r="P15" s="18">
        <v>0.92768518518518517</v>
      </c>
      <c r="Q15" s="18">
        <v>0.921875</v>
      </c>
      <c r="R15" s="18">
        <v>0.99204545454545456</v>
      </c>
      <c r="S15" s="18">
        <v>1.0905303030303031</v>
      </c>
      <c r="T15" s="4"/>
      <c r="U15" s="5"/>
    </row>
    <row r="16" spans="1:21" s="3" customFormat="1" ht="20.100000000000001" customHeight="1" x14ac:dyDescent="0.2">
      <c r="A16" s="28" t="s">
        <v>39</v>
      </c>
      <c r="B16" s="24" t="s">
        <v>9</v>
      </c>
      <c r="C16" s="25" t="s">
        <v>42</v>
      </c>
      <c r="D16" s="19">
        <v>2520</v>
      </c>
      <c r="E16" s="21">
        <v>2394.4833333333336</v>
      </c>
      <c r="F16" s="21">
        <v>1116</v>
      </c>
      <c r="G16" s="21">
        <v>1240.5</v>
      </c>
      <c r="H16" s="21">
        <v>2046</v>
      </c>
      <c r="I16" s="21">
        <v>2068</v>
      </c>
      <c r="J16" s="22">
        <v>1023</v>
      </c>
      <c r="K16" s="21">
        <v>1209.25</v>
      </c>
      <c r="L16" s="22">
        <v>967</v>
      </c>
      <c r="M16" s="29">
        <v>4.6147707687004482</v>
      </c>
      <c r="N16" s="29">
        <v>2.5333505687693898</v>
      </c>
      <c r="O16" s="29">
        <v>7.1481213374698385</v>
      </c>
      <c r="P16" s="18">
        <v>0.95297619047619042</v>
      </c>
      <c r="Q16" s="18">
        <v>0.90464506172839509</v>
      </c>
      <c r="R16" s="18">
        <v>1</v>
      </c>
      <c r="S16" s="18">
        <v>1.1098484848484849</v>
      </c>
      <c r="T16" s="4"/>
      <c r="U16" s="5"/>
    </row>
    <row r="17" spans="1:21" s="3" customFormat="1" ht="20.100000000000001" customHeight="1" x14ac:dyDescent="0.2">
      <c r="A17" s="28" t="s">
        <v>39</v>
      </c>
      <c r="B17" s="24" t="s">
        <v>10</v>
      </c>
      <c r="C17" s="25" t="s">
        <v>42</v>
      </c>
      <c r="D17" s="19">
        <v>2232</v>
      </c>
      <c r="E17" s="21">
        <v>2147</v>
      </c>
      <c r="F17" s="21">
        <v>1116</v>
      </c>
      <c r="G17" s="21">
        <v>1440.3833333333332</v>
      </c>
      <c r="H17" s="21">
        <v>1364</v>
      </c>
      <c r="I17" s="21">
        <v>1516</v>
      </c>
      <c r="J17" s="22">
        <v>1023</v>
      </c>
      <c r="K17" s="21">
        <v>1524.25</v>
      </c>
      <c r="L17" s="22">
        <v>980</v>
      </c>
      <c r="M17" s="29">
        <v>3.7377551020408162</v>
      </c>
      <c r="N17" s="29">
        <v>3.0251360544217687</v>
      </c>
      <c r="O17" s="29">
        <v>6.7628911564625849</v>
      </c>
      <c r="P17" s="18">
        <v>1.102662037037037</v>
      </c>
      <c r="Q17" s="18">
        <v>1.2268518518518519</v>
      </c>
      <c r="R17" s="18">
        <v>1.3102272727272728</v>
      </c>
      <c r="S17" s="18">
        <v>1.5141414141414142</v>
      </c>
      <c r="T17" s="4"/>
      <c r="U17" s="5"/>
    </row>
    <row r="18" spans="1:21" s="3" customFormat="1" ht="20.100000000000001" customHeight="1" x14ac:dyDescent="0.2">
      <c r="A18" s="28" t="s">
        <v>39</v>
      </c>
      <c r="B18" s="24" t="s">
        <v>11</v>
      </c>
      <c r="C18" s="25" t="s">
        <v>46</v>
      </c>
      <c r="D18" s="19">
        <v>1860</v>
      </c>
      <c r="E18" s="21">
        <v>1781.4166666666667</v>
      </c>
      <c r="F18" s="21">
        <v>1116</v>
      </c>
      <c r="G18" s="21">
        <v>1389.25</v>
      </c>
      <c r="H18" s="21">
        <v>1364</v>
      </c>
      <c r="I18" s="21">
        <v>1364</v>
      </c>
      <c r="J18" s="22">
        <v>1023</v>
      </c>
      <c r="K18" s="21">
        <v>1498.75</v>
      </c>
      <c r="L18" s="22">
        <v>850</v>
      </c>
      <c r="M18" s="29">
        <v>3.7004901960784315</v>
      </c>
      <c r="N18" s="29">
        <v>3.3976470588235292</v>
      </c>
      <c r="O18" s="29">
        <v>7.0981372549019612</v>
      </c>
      <c r="P18" s="18">
        <v>0.99231481481481487</v>
      </c>
      <c r="Q18" s="18">
        <v>1.2472222222222222</v>
      </c>
      <c r="R18" s="18">
        <v>1.0083333333333333</v>
      </c>
      <c r="S18" s="18">
        <v>1.5364478114478113</v>
      </c>
      <c r="T18" s="4"/>
      <c r="U18" s="5"/>
    </row>
    <row r="19" spans="1:21" s="3" customFormat="1" ht="20.100000000000001" customHeight="1" x14ac:dyDescent="0.2">
      <c r="A19" s="28" t="s">
        <v>39</v>
      </c>
      <c r="B19" s="24" t="s">
        <v>12</v>
      </c>
      <c r="C19" s="25" t="s">
        <v>47</v>
      </c>
      <c r="D19" s="19">
        <v>1860</v>
      </c>
      <c r="E19" s="21">
        <v>1767</v>
      </c>
      <c r="F19" s="21">
        <v>1116</v>
      </c>
      <c r="G19" s="21">
        <v>1388.75</v>
      </c>
      <c r="H19" s="21">
        <v>1364</v>
      </c>
      <c r="I19" s="21">
        <v>1364</v>
      </c>
      <c r="J19" s="22">
        <v>1023</v>
      </c>
      <c r="K19" s="21">
        <v>1363.25</v>
      </c>
      <c r="L19" s="22">
        <v>838</v>
      </c>
      <c r="M19" s="29">
        <v>3.7362768496420049</v>
      </c>
      <c r="N19" s="29">
        <v>3.2840095465393793</v>
      </c>
      <c r="O19" s="29">
        <v>7.0202863961813842</v>
      </c>
      <c r="P19" s="18">
        <v>0.9655555555555555</v>
      </c>
      <c r="Q19" s="18">
        <v>1.0564814814814816</v>
      </c>
      <c r="R19" s="18">
        <v>1</v>
      </c>
      <c r="S19" s="18">
        <v>1.3689393939393939</v>
      </c>
      <c r="T19" s="4"/>
      <c r="U19" s="5"/>
    </row>
    <row r="20" spans="1:21" s="3" customFormat="1" ht="20.100000000000001" customHeight="1" x14ac:dyDescent="0.2">
      <c r="A20" s="28" t="s">
        <v>39</v>
      </c>
      <c r="B20" s="24" t="s">
        <v>15</v>
      </c>
      <c r="C20" s="25" t="s">
        <v>42</v>
      </c>
      <c r="D20" s="19">
        <v>744</v>
      </c>
      <c r="E20" s="21">
        <v>744.5</v>
      </c>
      <c r="F20" s="21">
        <v>744</v>
      </c>
      <c r="G20" s="21">
        <v>526.75</v>
      </c>
      <c r="H20" s="21">
        <v>682</v>
      </c>
      <c r="I20" s="21">
        <v>660</v>
      </c>
      <c r="J20" s="22">
        <v>683</v>
      </c>
      <c r="K20" s="21">
        <v>545</v>
      </c>
      <c r="L20" s="22">
        <v>474</v>
      </c>
      <c r="M20" s="29">
        <v>2.9630801687763713</v>
      </c>
      <c r="N20" s="29">
        <v>2.2610759493670884</v>
      </c>
      <c r="O20" s="29">
        <v>5.2241561181434601</v>
      </c>
      <c r="P20" s="18">
        <v>1.0027777777777778</v>
      </c>
      <c r="Q20" s="18">
        <v>0.85069444444444442</v>
      </c>
      <c r="R20" s="18">
        <v>0.98333333333333328</v>
      </c>
      <c r="S20" s="18">
        <v>1</v>
      </c>
      <c r="T20" s="4"/>
      <c r="U20" s="5"/>
    </row>
    <row r="21" spans="1:21" s="3" customFormat="1" ht="20.100000000000001" customHeight="1" x14ac:dyDescent="0.2">
      <c r="A21" s="28" t="s">
        <v>39</v>
      </c>
      <c r="B21" s="24" t="s">
        <v>16</v>
      </c>
      <c r="C21" s="25" t="s">
        <v>42</v>
      </c>
      <c r="D21" s="19">
        <v>1116</v>
      </c>
      <c r="E21" s="21">
        <v>1289.083333333333</v>
      </c>
      <c r="F21" s="21">
        <v>744</v>
      </c>
      <c r="G21" s="21">
        <v>908.55</v>
      </c>
      <c r="H21" s="21">
        <v>1023</v>
      </c>
      <c r="I21" s="21">
        <v>735.66666666666674</v>
      </c>
      <c r="J21" s="22">
        <v>682</v>
      </c>
      <c r="K21" s="21">
        <v>862.25</v>
      </c>
      <c r="L21" s="22">
        <v>379</v>
      </c>
      <c r="M21" s="29">
        <v>5.3423482849604218</v>
      </c>
      <c r="N21" s="29">
        <v>4.6722955145118732</v>
      </c>
      <c r="O21" s="29">
        <v>10.014643799472296</v>
      </c>
      <c r="P21" s="18">
        <v>1.1465277777777776</v>
      </c>
      <c r="Q21" s="18">
        <v>1.10625</v>
      </c>
      <c r="R21" s="18">
        <v>0.70210437710437701</v>
      </c>
      <c r="S21" s="18">
        <v>1.0333333333333334</v>
      </c>
      <c r="T21" s="4"/>
      <c r="U21" s="5"/>
    </row>
    <row r="22" spans="1:21" s="3" customFormat="1" ht="20.100000000000001" customHeight="1" x14ac:dyDescent="0.2">
      <c r="A22" s="28" t="s">
        <v>39</v>
      </c>
      <c r="B22" s="24" t="s">
        <v>13</v>
      </c>
      <c r="C22" s="25" t="s">
        <v>46</v>
      </c>
      <c r="D22" s="19">
        <v>1860</v>
      </c>
      <c r="E22" s="21">
        <v>1793.5</v>
      </c>
      <c r="F22" s="21">
        <v>1116</v>
      </c>
      <c r="G22" s="21">
        <v>1159.75</v>
      </c>
      <c r="H22" s="21">
        <v>1364</v>
      </c>
      <c r="I22" s="21">
        <v>1387</v>
      </c>
      <c r="J22" s="22">
        <v>682</v>
      </c>
      <c r="K22" s="21">
        <v>974</v>
      </c>
      <c r="L22" s="22">
        <v>833</v>
      </c>
      <c r="M22" s="29">
        <v>3.8181272509003601</v>
      </c>
      <c r="N22" s="29">
        <v>2.5615246098439375</v>
      </c>
      <c r="O22" s="29">
        <v>6.379651860744298</v>
      </c>
      <c r="P22" s="18">
        <v>1.0318055555555556</v>
      </c>
      <c r="Q22" s="18">
        <v>0.98675925925925934</v>
      </c>
      <c r="R22" s="18">
        <v>1.0583333333333333</v>
      </c>
      <c r="S22" s="18">
        <v>1.5181818181818181</v>
      </c>
      <c r="T22" s="4"/>
      <c r="U22" s="5"/>
    </row>
    <row r="23" spans="1:21" s="3" customFormat="1" ht="20.100000000000001" customHeight="1" x14ac:dyDescent="0.2">
      <c r="A23" s="28" t="s">
        <v>39</v>
      </c>
      <c r="B23" s="24" t="s">
        <v>14</v>
      </c>
      <c r="C23" s="25" t="s">
        <v>42</v>
      </c>
      <c r="D23" s="19">
        <v>2232</v>
      </c>
      <c r="E23" s="21">
        <v>2097.916666666667</v>
      </c>
      <c r="F23" s="21">
        <v>1488</v>
      </c>
      <c r="G23" s="21">
        <v>1762.75</v>
      </c>
      <c r="H23" s="21">
        <v>1705</v>
      </c>
      <c r="I23" s="21">
        <v>1642.75</v>
      </c>
      <c r="J23" s="22">
        <v>1023</v>
      </c>
      <c r="K23" s="21">
        <v>1516.5</v>
      </c>
      <c r="L23" s="22">
        <v>930</v>
      </c>
      <c r="M23" s="29">
        <v>4.0222222222222221</v>
      </c>
      <c r="N23" s="29">
        <v>3.5260752688172041</v>
      </c>
      <c r="O23" s="29">
        <v>7.5482974910394267</v>
      </c>
      <c r="P23" s="18">
        <v>0.90439814814814812</v>
      </c>
      <c r="Q23" s="18">
        <v>1.0041666666666667</v>
      </c>
      <c r="R23" s="18">
        <v>0.97404040404040404</v>
      </c>
      <c r="S23" s="18">
        <v>1.2833333333333334</v>
      </c>
      <c r="T23" s="4"/>
      <c r="U23" s="5"/>
    </row>
    <row r="24" spans="1:21" s="3" customFormat="1" ht="20.100000000000001" customHeight="1" x14ac:dyDescent="0.2">
      <c r="A24" s="28" t="s">
        <v>39</v>
      </c>
      <c r="B24" s="24" t="s">
        <v>17</v>
      </c>
      <c r="C24" s="25" t="s">
        <v>48</v>
      </c>
      <c r="D24" s="19">
        <v>1860</v>
      </c>
      <c r="E24" s="21">
        <v>1831</v>
      </c>
      <c r="F24" s="21">
        <v>1116</v>
      </c>
      <c r="G24" s="21">
        <v>1324.5</v>
      </c>
      <c r="H24" s="21">
        <v>1364</v>
      </c>
      <c r="I24" s="21">
        <v>1353</v>
      </c>
      <c r="J24" s="22">
        <v>1023</v>
      </c>
      <c r="K24" s="21">
        <v>1322.4833333333333</v>
      </c>
      <c r="L24" s="22">
        <v>858</v>
      </c>
      <c r="M24" s="29">
        <v>3.710955710955711</v>
      </c>
      <c r="N24" s="29">
        <v>3.0850621600621602</v>
      </c>
      <c r="O24" s="29">
        <v>6.7960178710178711</v>
      </c>
      <c r="P24" s="18">
        <v>0.9819444444444444</v>
      </c>
      <c r="Q24" s="18">
        <v>1.0522993827160494</v>
      </c>
      <c r="R24" s="18">
        <v>0.98882575757575752</v>
      </c>
      <c r="S24" s="18">
        <v>1.2930134680134679</v>
      </c>
      <c r="T24" s="4"/>
      <c r="U24" s="5"/>
    </row>
    <row r="25" spans="1:21" s="3" customFormat="1" ht="20.100000000000001" customHeight="1" x14ac:dyDescent="0.2">
      <c r="A25" s="28" t="s">
        <v>39</v>
      </c>
      <c r="B25" s="24" t="s">
        <v>8</v>
      </c>
      <c r="C25" s="25" t="s">
        <v>42</v>
      </c>
      <c r="D25" s="19">
        <v>2976</v>
      </c>
      <c r="E25" s="21">
        <v>2564.5</v>
      </c>
      <c r="F25" s="21">
        <v>744</v>
      </c>
      <c r="G25" s="21">
        <v>1017.25</v>
      </c>
      <c r="H25" s="21">
        <v>2387</v>
      </c>
      <c r="I25" s="21">
        <v>2335</v>
      </c>
      <c r="J25" s="22">
        <v>682</v>
      </c>
      <c r="K25" s="21">
        <v>1058.25</v>
      </c>
      <c r="L25" s="22">
        <v>771</v>
      </c>
      <c r="M25" s="29">
        <v>6.3547341115434497</v>
      </c>
      <c r="N25" s="29">
        <v>2.6919584954604412</v>
      </c>
      <c r="O25" s="29">
        <v>9.0466926070038909</v>
      </c>
      <c r="P25" s="18">
        <v>0.92118055555555556</v>
      </c>
      <c r="Q25" s="18">
        <v>1.3291666666666666</v>
      </c>
      <c r="R25" s="18">
        <v>0.97619047619047616</v>
      </c>
      <c r="S25" s="18">
        <v>1.4664141414141414</v>
      </c>
      <c r="T25" s="4"/>
      <c r="U25" s="5"/>
    </row>
    <row r="26" spans="1:21" s="3" customFormat="1" ht="20.100000000000001" customHeight="1" x14ac:dyDescent="0.2">
      <c r="A26" s="28" t="s">
        <v>39</v>
      </c>
      <c r="B26" s="24" t="s">
        <v>7</v>
      </c>
      <c r="C26" s="25" t="s">
        <v>44</v>
      </c>
      <c r="D26" s="19">
        <v>1860</v>
      </c>
      <c r="E26" s="21">
        <v>1780.5</v>
      </c>
      <c r="F26" s="21">
        <v>744</v>
      </c>
      <c r="G26" s="21">
        <v>1134</v>
      </c>
      <c r="H26" s="21">
        <v>1705</v>
      </c>
      <c r="I26" s="21">
        <v>1641</v>
      </c>
      <c r="J26" s="22">
        <v>682</v>
      </c>
      <c r="K26" s="21">
        <v>1167.5</v>
      </c>
      <c r="L26" s="22">
        <v>813</v>
      </c>
      <c r="M26" s="29">
        <v>4.2084870848708489</v>
      </c>
      <c r="N26" s="29">
        <v>2.8308733087330875</v>
      </c>
      <c r="O26" s="29">
        <v>7.0393603936039364</v>
      </c>
      <c r="P26" s="18">
        <v>0.94569444444444439</v>
      </c>
      <c r="Q26" s="18">
        <v>1.4173611111111111</v>
      </c>
      <c r="R26" s="18">
        <v>1.0133333333333334</v>
      </c>
      <c r="S26" s="18">
        <v>1.6738636363636363</v>
      </c>
      <c r="T26" s="4"/>
      <c r="U26" s="5"/>
    </row>
    <row r="27" spans="1:21" s="3" customFormat="1" ht="20.100000000000001" customHeight="1" x14ac:dyDescent="0.2">
      <c r="A27" s="28" t="s">
        <v>39</v>
      </c>
      <c r="B27" s="24" t="s">
        <v>22</v>
      </c>
      <c r="C27" s="25" t="s">
        <v>49</v>
      </c>
      <c r="D27" s="19">
        <v>744</v>
      </c>
      <c r="E27" s="21">
        <v>688.25</v>
      </c>
      <c r="F27" s="21">
        <v>372</v>
      </c>
      <c r="G27" s="21">
        <v>361</v>
      </c>
      <c r="H27" s="21">
        <v>682</v>
      </c>
      <c r="I27" s="21">
        <v>542.33333333333326</v>
      </c>
      <c r="J27" s="22">
        <v>341</v>
      </c>
      <c r="K27" s="21">
        <v>264</v>
      </c>
      <c r="L27" s="22">
        <v>120</v>
      </c>
      <c r="M27" s="29">
        <v>10.25486111111111</v>
      </c>
      <c r="N27" s="29">
        <v>5.208333333333333</v>
      </c>
      <c r="O27" s="29">
        <v>15.463194444444444</v>
      </c>
      <c r="P27" s="18">
        <v>0.92152777777777772</v>
      </c>
      <c r="Q27" s="18">
        <v>0.8930555555555556</v>
      </c>
      <c r="R27" s="18">
        <v>0.88762626262626254</v>
      </c>
      <c r="S27" s="18">
        <v>0.96666666666666667</v>
      </c>
      <c r="T27" s="4"/>
      <c r="U27" s="5"/>
    </row>
    <row r="28" spans="1:21" s="3" customFormat="1" ht="20.100000000000001" customHeight="1" x14ac:dyDescent="0.2">
      <c r="A28" s="28" t="s">
        <v>39</v>
      </c>
      <c r="B28" s="24" t="s">
        <v>24</v>
      </c>
      <c r="C28" s="25" t="s">
        <v>49</v>
      </c>
      <c r="D28" s="19">
        <v>1116</v>
      </c>
      <c r="E28" s="21">
        <v>1136.5833333333333</v>
      </c>
      <c r="F28" s="21">
        <v>372</v>
      </c>
      <c r="G28" s="21">
        <v>351.5</v>
      </c>
      <c r="H28" s="21">
        <v>1023</v>
      </c>
      <c r="I28" s="21">
        <v>1016</v>
      </c>
      <c r="J28" s="22">
        <v>341</v>
      </c>
      <c r="K28" s="21">
        <v>244</v>
      </c>
      <c r="L28" s="22">
        <v>328</v>
      </c>
      <c r="M28" s="29">
        <v>6.5627540650406493</v>
      </c>
      <c r="N28" s="29">
        <v>1.8155487804878048</v>
      </c>
      <c r="O28" s="29">
        <v>8.3783028455284541</v>
      </c>
      <c r="P28" s="18">
        <v>0.98981481481481481</v>
      </c>
      <c r="Q28" s="18">
        <v>0.84583333333333333</v>
      </c>
      <c r="R28" s="18">
        <v>0.95454545454545459</v>
      </c>
      <c r="S28" s="18">
        <v>0.9</v>
      </c>
      <c r="T28" s="4"/>
      <c r="U28" s="5"/>
    </row>
    <row r="29" spans="1:21" s="3" customFormat="1" ht="20.100000000000001" customHeight="1" x14ac:dyDescent="0.2">
      <c r="A29" s="28" t="s">
        <v>39</v>
      </c>
      <c r="B29" s="24" t="s">
        <v>20</v>
      </c>
      <c r="C29" s="25" t="s">
        <v>50</v>
      </c>
      <c r="D29" s="19">
        <v>1782.5</v>
      </c>
      <c r="E29" s="21">
        <v>1807.5</v>
      </c>
      <c r="F29" s="21">
        <v>713</v>
      </c>
      <c r="G29" s="21">
        <v>467</v>
      </c>
      <c r="H29" s="21">
        <v>1426</v>
      </c>
      <c r="I29" s="21">
        <v>1537.5</v>
      </c>
      <c r="J29" s="22">
        <v>356.5</v>
      </c>
      <c r="K29" s="21">
        <v>331</v>
      </c>
      <c r="L29" s="22">
        <v>339</v>
      </c>
      <c r="M29" s="29">
        <v>9.8672566371681416</v>
      </c>
      <c r="N29" s="29">
        <v>2.3539823008849559</v>
      </c>
      <c r="O29" s="29">
        <v>12.221238938053098</v>
      </c>
      <c r="P29" s="18">
        <v>0.95652173913043481</v>
      </c>
      <c r="Q29" s="18">
        <v>0.66014492753623188</v>
      </c>
      <c r="R29" s="18">
        <v>1.0152173913043478</v>
      </c>
      <c r="S29" s="18">
        <v>1</v>
      </c>
      <c r="T29" s="4"/>
      <c r="U29" s="5"/>
    </row>
    <row r="30" spans="1:21" s="3" customFormat="1" ht="20.100000000000001" customHeight="1" x14ac:dyDescent="0.2">
      <c r="A30" s="28" t="s">
        <v>39</v>
      </c>
      <c r="B30" s="24" t="s">
        <v>21</v>
      </c>
      <c r="C30" s="25" t="s">
        <v>49</v>
      </c>
      <c r="D30" s="19">
        <v>2604</v>
      </c>
      <c r="E30" s="21">
        <v>2217.1666666666665</v>
      </c>
      <c r="F30" s="21">
        <v>744</v>
      </c>
      <c r="G30" s="21">
        <v>662</v>
      </c>
      <c r="H30" s="21">
        <v>2387</v>
      </c>
      <c r="I30" s="21">
        <v>2218.17</v>
      </c>
      <c r="J30" s="22">
        <v>682</v>
      </c>
      <c r="K30" s="21">
        <v>579.5</v>
      </c>
      <c r="L30" s="22">
        <v>212</v>
      </c>
      <c r="M30" s="29">
        <v>20.921399371069178</v>
      </c>
      <c r="N30" s="29">
        <v>5.8561320754716979</v>
      </c>
      <c r="O30" s="29">
        <v>26.777531446540877</v>
      </c>
      <c r="P30" s="18">
        <v>0.92440476190476195</v>
      </c>
      <c r="Q30" s="18">
        <v>0.87250000000000005</v>
      </c>
      <c r="R30" s="18">
        <v>0.90891053391053378</v>
      </c>
      <c r="S30" s="18">
        <v>0.95909090909090911</v>
      </c>
      <c r="T30" s="4"/>
      <c r="U30" s="5"/>
    </row>
    <row r="31" spans="1:21" s="3" customFormat="1" ht="20.100000000000001" customHeight="1" x14ac:dyDescent="0.2">
      <c r="A31" s="28" t="s">
        <v>39</v>
      </c>
      <c r="B31" s="24" t="s">
        <v>19</v>
      </c>
      <c r="C31" s="25" t="s">
        <v>51</v>
      </c>
      <c r="D31" s="19">
        <v>1782.5</v>
      </c>
      <c r="E31" s="21">
        <v>1612.4166666666667</v>
      </c>
      <c r="F31" s="21">
        <v>356.5</v>
      </c>
      <c r="G31" s="21">
        <v>207</v>
      </c>
      <c r="H31" s="21">
        <v>1782.5</v>
      </c>
      <c r="I31" s="21">
        <v>1641.05</v>
      </c>
      <c r="J31" s="22">
        <v>356.5</v>
      </c>
      <c r="K31" s="21">
        <v>334.5</v>
      </c>
      <c r="L31" s="22">
        <v>338</v>
      </c>
      <c r="M31" s="29">
        <v>9.6256410256410252</v>
      </c>
      <c r="N31" s="29">
        <v>1.6020710059171597</v>
      </c>
      <c r="O31" s="29">
        <v>11.227712031558186</v>
      </c>
      <c r="P31" s="18">
        <v>0.99652173913043474</v>
      </c>
      <c r="Q31" s="18">
        <v>0.46666666666666667</v>
      </c>
      <c r="R31" s="18">
        <v>0.93333333333333335</v>
      </c>
      <c r="S31" s="18">
        <v>0.93333333333333335</v>
      </c>
      <c r="T31" s="4"/>
      <c r="U31" s="5"/>
    </row>
    <row r="32" spans="1:21" s="3" customFormat="1" ht="20.100000000000001" customHeight="1" x14ac:dyDescent="0.2">
      <c r="A32" s="28" t="s">
        <v>39</v>
      </c>
      <c r="B32" s="24" t="s">
        <v>23</v>
      </c>
      <c r="C32" s="25" t="s">
        <v>49</v>
      </c>
      <c r="D32" s="19">
        <v>1116</v>
      </c>
      <c r="E32" s="21">
        <v>1092.6666666666665</v>
      </c>
      <c r="F32" s="21">
        <v>1488</v>
      </c>
      <c r="G32" s="21">
        <v>1212.5</v>
      </c>
      <c r="H32" s="21">
        <v>1023</v>
      </c>
      <c r="I32" s="21">
        <v>995</v>
      </c>
      <c r="J32" s="22">
        <v>1364</v>
      </c>
      <c r="K32" s="21">
        <v>1046.5</v>
      </c>
      <c r="L32" s="22">
        <v>681</v>
      </c>
      <c r="M32" s="29">
        <v>3.0655898188937836</v>
      </c>
      <c r="N32" s="29">
        <v>3.3171806167400879</v>
      </c>
      <c r="O32" s="29">
        <v>6.382770435633871</v>
      </c>
      <c r="P32" s="18">
        <v>1.0087962962962962</v>
      </c>
      <c r="Q32" s="18">
        <v>0.7319444444444444</v>
      </c>
      <c r="R32" s="18">
        <v>0.94259259259259265</v>
      </c>
      <c r="S32" s="18">
        <v>0.81174242424242427</v>
      </c>
      <c r="T32" s="4"/>
      <c r="U32" s="5"/>
    </row>
  </sheetData>
  <mergeCells count="21">
    <mergeCell ref="A3:S3"/>
    <mergeCell ref="R5:S5"/>
    <mergeCell ref="P6:P7"/>
    <mergeCell ref="Q6:Q7"/>
    <mergeCell ref="R6:R7"/>
    <mergeCell ref="S6:S7"/>
    <mergeCell ref="L5:L7"/>
    <mergeCell ref="M5:O5"/>
    <mergeCell ref="M6:M7"/>
    <mergeCell ref="N6:N7"/>
    <mergeCell ref="O6:O7"/>
    <mergeCell ref="P5:Q5"/>
    <mergeCell ref="D5:G5"/>
    <mergeCell ref="H5:K5"/>
    <mergeCell ref="A6:A7"/>
    <mergeCell ref="B6:B7"/>
    <mergeCell ref="C6:C7"/>
    <mergeCell ref="D6:E6"/>
    <mergeCell ref="F6:G6"/>
    <mergeCell ref="H6:I6"/>
    <mergeCell ref="J6:K6"/>
  </mergeCells>
  <conditionalFormatting sqref="P8:S32">
    <cfRule type="cellIs" dxfId="2" priority="3" operator="greaterThan">
      <formula>0.95</formula>
    </cfRule>
  </conditionalFormatting>
  <conditionalFormatting sqref="P8:S32">
    <cfRule type="cellIs" dxfId="1" priority="2" operator="lessThan">
      <formula>0.75</formula>
    </cfRule>
  </conditionalFormatting>
  <conditionalFormatting sqref="P8:S32">
    <cfRule type="cellIs" dxfId="0" priority="1" operator="between">
      <formula>0.75</formula>
      <formula>0.95</formula>
    </cfRule>
  </conditionalFormatting>
  <dataValidations count="2">
    <dataValidation type="decimal" operator="greaterThanOrEqual" allowBlank="1" showInputMessage="1" showErrorMessage="1" sqref="D9:L32" xr:uid="{D22BBC64-7774-4A2E-8567-0A10B5F57E52}">
      <formula1>0</formula1>
    </dataValidation>
    <dataValidation type="list" allowBlank="1" showInputMessage="1" showErrorMessage="1" sqref="C9:C32" xr:uid="{6B5978BE-64A9-4581-A321-AB7AC10C8184}">
      <formula1>Specialties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operator="greaterThan" allowBlank="1" showInputMessage="1" showErrorMessage="1" errorTitle="This is not in ward data" error="Please check the 'Wards' tab to ensure your ward name isn't already in the Ward reference data._x000a_Please select continue to accept your entered ward name." xr:uid="{FC1A27D4-C14C-46B0-B73A-13AC9C99A760}">
          <x14:formula1>
            <xm:f>INDIRECT("'Wards'!F" &amp; MATCH(INDIRECT("D" &amp; ROW()),'X:\Hard Truths and Safer Staffing\1. SAFE STAFFING REPORT (Hard Truths)\2025\6. June 2025\Development\[NStf-Fil V44.22_PAHJun.xlsm]Wards'!#REF!,0) &amp; ":F" &amp; (MATCH(INDIRECT("D" &amp; ROW()),'X:\Hard Truths and Safer Staffing\1. SAFE STAFFING REPORT (Hard Truths)\2025\6. June 2025\Development\[NStf-Fil V44.22_PAHJun.xlsm]Wards'!#REF!,0) + COUNTIF('X:\Hard Truths and Safer Staffing\1. SAFE STAFFING REPORT (Hard Truths)\2025\6. June 2025\Development\[NStf-Fil V44.22_PAHJun.xlsm]Wards'!#REF!,INDIRECT("D" &amp; ROW()))-1))</xm:f>
          </x14:formula1>
          <xm:sqref>B9:B32</xm:sqref>
        </x14:dataValidation>
        <x14:dataValidation type="list" allowBlank="1" showInputMessage="1" showErrorMessage="1" xr:uid="{9AF713B3-9908-4479-8CF6-4A4E21F52279}">
          <x14:formula1>
            <xm:f>INDIRECT("'Reference Data'!" &amp; 'X:\Hard Truths and Safer Staffing\1. SAFE STAFFING REPORT (Hard Truths)\2025\6. June 2025\Development\[NStf-Fil V44.22_PAHJun.xlsm]Reference Data'!#REF!)</xm:f>
          </x14:formula1>
          <xm:sqref>A9:A32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Dellow David (RQW) Pr Alexandra Hosp Tr</dc:creator>
  <cp:lastModifiedBy>Collings Charlotte (RQW) Pr Alexandra Hosp Tr</cp:lastModifiedBy>
  <dcterms:created xsi:type="dcterms:W3CDTF">2023-02-15T12:57:34Z</dcterms:created>
  <dcterms:modified xsi:type="dcterms:W3CDTF">2025-08-15T13:30:01Z</dcterms:modified>
</cp:coreProperties>
</file>